
<file path=[Content_Types].xml><?xml version="1.0" encoding="utf-8"?>
<Types xmlns="http://schemas.openxmlformats.org/package/2006/content-types">
  <Default Extension="xml" ContentType="application/xml"/>
  <Default Extension="jpeg" ContentType="image/jpeg"/>
  <Default Extension="bin" ContentType="application/vnd.openxmlformats-officedocument.spreadsheetml.printerSettings"/>
  <Default Extension="rels" ContentType="application/vnd.openxmlformats-package.relationships+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28109"/>
  <workbookPr checkCompatibility="1" autoCompressPictures="0"/>
  <mc:AlternateContent xmlns:mc="http://schemas.openxmlformats.org/markup-compatibility/2006">
    <mc:Choice Requires="x15">
      <x15ac:absPath xmlns:x15ac="http://schemas.microsoft.com/office/spreadsheetml/2010/11/ac" url="/Users/eerojanson/Documents/Projektid/Käimasolevad projektid/AMIF üritused/Lepingumuudatus (jaanuar 2019)/"/>
    </mc:Choice>
  </mc:AlternateContent>
  <bookViews>
    <workbookView xWindow="0" yWindow="460" windowWidth="24100" windowHeight="14180" tabRatio="757"/>
  </bookViews>
  <sheets>
    <sheet name="A. Eelarve" sheetId="11" r:id="rId1"/>
    <sheet name="B. Maksetaotlus" sheetId="6" r:id="rId2"/>
    <sheet name="C. KULUARUANDE KOOND" sheetId="1" r:id="rId3"/>
    <sheet name="C1. Tööjõukulud" sheetId="13" r:id="rId4"/>
    <sheet name="C2. Sõidu- ja lähetuskulud" sheetId="10" r:id="rId5"/>
    <sheet name="C3. Seadmed, kinnisvara" sheetId="18" r:id="rId6"/>
    <sheet name=" C4. EL avalikustamise kulud" sheetId="15" r:id="rId7"/>
    <sheet name=" C5. Sihtrühmaga seotud kulud" sheetId="12" r:id="rId8"/>
    <sheet name="C6. Muud otsesed kulud" sheetId="20" r:id="rId9"/>
    <sheet name="Nähtamatu leht" sheetId="16" state="hidden" r:id="rId10"/>
  </sheets>
  <definedNames>
    <definedName name="Kinnituskiri" comment="Vali sobiv vastusevariant">'Nähtamatu leht'!$A$12:$A$14</definedName>
    <definedName name="Projekti_valdkond">'A. Eelarve'!$B$8</definedName>
    <definedName name="Ühik">'Nähtamatu leht'!$A$6:$A$9</definedName>
    <definedName name="Valdkond">'Nähtamatu leht'!$A$1:$A$3</definedName>
  </definedNames>
  <calcPr calcId="150001" concurrentCalc="0"/>
  <extLst>
    <ext xmlns:x14="http://schemas.microsoft.com/office/spreadsheetml/2009/9/main" uri="{79F54976-1DA5-4618-B147-4CDE4B953A38}">
      <x14:workbookPr defaultImageDpi="330"/>
    </ext>
    <ext xmlns:mx="http://schemas.microsoft.com/office/mac/excel/2008/main" uri="{7523E5D3-25F3-A5E0-1632-64F254C22452}">
      <mx:ArchID Flags="2"/>
    </ext>
  </extLst>
</workbook>
</file>

<file path=xl/calcChain.xml><?xml version="1.0" encoding="utf-8"?>
<calcChain xmlns="http://schemas.openxmlformats.org/spreadsheetml/2006/main">
  <c r="G67" i="11" l="1"/>
  <c r="G57" i="11"/>
  <c r="G61" i="11"/>
  <c r="G62" i="11"/>
  <c r="G66" i="11"/>
  <c r="G60" i="11"/>
  <c r="G63" i="11"/>
  <c r="G64" i="11"/>
  <c r="G59" i="11"/>
  <c r="G53" i="11"/>
  <c r="G54" i="11"/>
  <c r="G55" i="11"/>
  <c r="G52" i="11"/>
  <c r="G68" i="11"/>
  <c r="G69" i="11"/>
  <c r="G65" i="11"/>
  <c r="F49" i="11"/>
  <c r="G49" i="11"/>
  <c r="F50" i="11"/>
  <c r="G50" i="11"/>
  <c r="G51" i="11"/>
  <c r="G48" i="11"/>
  <c r="G58" i="11"/>
  <c r="G56" i="11"/>
  <c r="G71" i="11"/>
  <c r="G72" i="11"/>
  <c r="G70" i="11"/>
  <c r="G73" i="11"/>
  <c r="G74" i="11"/>
  <c r="G75" i="11"/>
  <c r="B34" i="11"/>
  <c r="C21" i="11"/>
  <c r="C22" i="11"/>
  <c r="C23" i="11"/>
  <c r="C24" i="11"/>
  <c r="C25" i="11"/>
  <c r="C26" i="11"/>
  <c r="C27" i="11"/>
  <c r="C28" i="11"/>
  <c r="C29" i="11"/>
  <c r="C13" i="11"/>
  <c r="C17" i="6"/>
  <c r="G17" i="6"/>
  <c r="C12" i="11"/>
  <c r="C16" i="6"/>
  <c r="G16" i="6"/>
  <c r="E17" i="6"/>
  <c r="E16" i="6"/>
  <c r="C27" i="6"/>
  <c r="G49" i="13"/>
  <c r="F27" i="1"/>
  <c r="G41" i="10"/>
  <c r="F28" i="1"/>
  <c r="G41" i="18"/>
  <c r="F29" i="1"/>
  <c r="G41" i="15"/>
  <c r="F30" i="1"/>
  <c r="G42" i="12"/>
  <c r="F31" i="1"/>
  <c r="G41" i="20"/>
  <c r="F32" i="1"/>
  <c r="F33" i="1"/>
  <c r="F35" i="1"/>
  <c r="G17" i="1"/>
  <c r="F17" i="1"/>
  <c r="H28" i="6"/>
  <c r="G18" i="1"/>
  <c r="F18" i="1"/>
  <c r="H29" i="6"/>
  <c r="G19" i="1"/>
  <c r="F19" i="1"/>
  <c r="H30" i="6"/>
  <c r="G20" i="1"/>
  <c r="F20" i="1"/>
  <c r="H31" i="6"/>
  <c r="G16" i="1"/>
  <c r="F16" i="1"/>
  <c r="H27" i="6"/>
  <c r="H32" i="6"/>
  <c r="C28" i="6"/>
  <c r="C29" i="6"/>
  <c r="C30" i="6"/>
  <c r="C31" i="6"/>
  <c r="D34" i="1"/>
  <c r="C34" i="1"/>
  <c r="G34" i="1"/>
  <c r="G30" i="13"/>
  <c r="E27" i="1"/>
  <c r="G23" i="10"/>
  <c r="E28" i="1"/>
  <c r="D28" i="1"/>
  <c r="G23" i="18"/>
  <c r="E29" i="1"/>
  <c r="G23" i="15"/>
  <c r="E30" i="1"/>
  <c r="D30" i="1"/>
  <c r="C30" i="1"/>
  <c r="G30" i="1"/>
  <c r="G24" i="12"/>
  <c r="E31" i="1"/>
  <c r="D31" i="1"/>
  <c r="G23" i="20"/>
  <c r="E32" i="1"/>
  <c r="E32" i="6"/>
  <c r="C32" i="6"/>
  <c r="H18" i="6"/>
  <c r="H16" i="6"/>
  <c r="H17" i="6"/>
  <c r="H19" i="6"/>
  <c r="H20" i="6"/>
  <c r="H21" i="6"/>
  <c r="A37" i="6"/>
  <c r="E50" i="1"/>
  <c r="D50" i="1"/>
  <c r="C49" i="1"/>
  <c r="B49" i="1"/>
  <c r="C48" i="1"/>
  <c r="C47" i="1"/>
  <c r="C50" i="1"/>
  <c r="B48" i="1"/>
  <c r="B47" i="1"/>
  <c r="B43" i="11"/>
  <c r="B50" i="1"/>
  <c r="A3" i="6"/>
  <c r="A2" i="6"/>
  <c r="A1" i="6"/>
  <c r="G42" i="18"/>
  <c r="G21" i="1"/>
  <c r="A1" i="1"/>
  <c r="B42" i="1"/>
  <c r="B41" i="1"/>
  <c r="B40" i="1"/>
  <c r="B43" i="1"/>
  <c r="A35" i="6"/>
  <c r="I31" i="6"/>
  <c r="I30" i="6"/>
  <c r="I29" i="6"/>
  <c r="I28" i="6"/>
  <c r="I27" i="6"/>
  <c r="I32" i="6"/>
  <c r="C41" i="1"/>
  <c r="C40" i="1"/>
  <c r="C42" i="1"/>
  <c r="C43" i="1"/>
  <c r="D43" i="1"/>
  <c r="E43" i="1"/>
  <c r="D17" i="11"/>
  <c r="G32" i="6"/>
  <c r="B36" i="11"/>
  <c r="G50" i="13"/>
  <c r="G21" i="6"/>
  <c r="E21" i="6"/>
  <c r="C29" i="1"/>
  <c r="D32" i="1"/>
  <c r="C32" i="1"/>
  <c r="G32" i="1"/>
  <c r="D29" i="1"/>
  <c r="G29" i="1"/>
  <c r="C31" i="1"/>
  <c r="G31" i="1"/>
  <c r="D27" i="1"/>
  <c r="E33" i="1"/>
  <c r="E35" i="1"/>
  <c r="C28" i="1"/>
  <c r="G28" i="1"/>
  <c r="G42" i="10"/>
  <c r="G42" i="15"/>
  <c r="G42" i="20"/>
  <c r="G43" i="12"/>
  <c r="E19" i="1"/>
  <c r="E17" i="1"/>
  <c r="D17" i="1"/>
  <c r="E18" i="1"/>
  <c r="E20" i="1"/>
  <c r="E16" i="1"/>
  <c r="C27" i="1"/>
  <c r="C33" i="1"/>
  <c r="C35" i="1"/>
  <c r="D21" i="11"/>
  <c r="D33" i="1"/>
  <c r="D35" i="1"/>
  <c r="G27" i="1"/>
  <c r="G33" i="1"/>
  <c r="F21" i="1"/>
  <c r="D20" i="1"/>
  <c r="D24" i="11"/>
  <c r="D22" i="11"/>
  <c r="D23" i="11"/>
  <c r="D26" i="11"/>
  <c r="D25" i="11"/>
  <c r="D18" i="1"/>
  <c r="G35" i="1"/>
  <c r="A3" i="1"/>
  <c r="D16" i="1"/>
  <c r="E21" i="1"/>
  <c r="D19" i="1"/>
  <c r="D21" i="1"/>
  <c r="A2" i="1"/>
  <c r="C15" i="11"/>
  <c r="C16" i="11"/>
  <c r="C14" i="11"/>
  <c r="C16" i="1"/>
  <c r="C17" i="1"/>
  <c r="C18" i="1"/>
  <c r="C19" i="1"/>
  <c r="C20" i="1"/>
  <c r="C21" i="1"/>
  <c r="C17" i="11"/>
  <c r="C20" i="6"/>
  <c r="C19" i="6"/>
  <c r="C18" i="6"/>
  <c r="C21" i="6"/>
</calcChain>
</file>

<file path=xl/sharedStrings.xml><?xml version="1.0" encoding="utf-8"?>
<sst xmlns="http://schemas.openxmlformats.org/spreadsheetml/2006/main" count="371" uniqueCount="199">
  <si>
    <t>Kuluaruande vorm</t>
  </si>
  <si>
    <t>Rea nr</t>
  </si>
  <si>
    <t>Kululiik</t>
  </si>
  <si>
    <t>AMIF</t>
  </si>
  <si>
    <t>Kokku</t>
  </si>
  <si>
    <t>Eelarve täitmise %</t>
  </si>
  <si>
    <t>Tööjõukulud</t>
  </si>
  <si>
    <t>2.</t>
  </si>
  <si>
    <t>Lähetuskulud</t>
  </si>
  <si>
    <t>3.</t>
  </si>
  <si>
    <t>Sihtrühmaga seotud tegevused</t>
  </si>
  <si>
    <t>Projekti tegelikud kulud</t>
  </si>
  <si>
    <t>PROJEKTI KULUD KOKKU</t>
  </si>
  <si>
    <t>Kavandatud eelarve</t>
  </si>
  <si>
    <t>Lähetuskulud kokku</t>
  </si>
  <si>
    <t>KAUDSED KULUD</t>
  </si>
  <si>
    <t>Rahastamisallikas</t>
  </si>
  <si>
    <t>Summa</t>
  </si>
  <si>
    <t>Riiklik kaasfinantseering</t>
  </si>
  <si>
    <t>Partnerite poolne kaasfinantseering</t>
  </si>
  <si>
    <t>Toetuse saaja omafinanantseering</t>
  </si>
  <si>
    <t>KOKKU</t>
  </si>
  <si>
    <t>Meede 1</t>
  </si>
  <si>
    <t>Meede 2</t>
  </si>
  <si>
    <t>Meede 3</t>
  </si>
  <si>
    <t>Projekti raames tehtud kulusid on rahastatud teistest allikatest (sh teistest Euroopa Liidu fondidest või programmidest)</t>
  </si>
  <si>
    <t>Projekti raames on teenitud tulu</t>
  </si>
  <si>
    <t>Kui projekti raames on teenitud tulu, siis see on maksetaotluses abikõlblikest kuludest maha arvatud</t>
  </si>
  <si>
    <t>Käibemaksukohuslase või mittekohuslase staatus on võrreldes toetuse taotluses tooduga muutunud</t>
  </si>
  <si>
    <t xml:space="preserve">Tegelikud kulud </t>
  </si>
  <si>
    <t>VARJUPAIGA-, RÄNDE- JA INTEGRATSIOONIFOND</t>
  </si>
  <si>
    <t>Varjupaik</t>
  </si>
  <si>
    <t>Integratsioon</t>
  </si>
  <si>
    <t>Tagasipöördumine</t>
  </si>
  <si>
    <t>KOOND</t>
  </si>
  <si>
    <t>Otsesed kulud kokku</t>
  </si>
  <si>
    <t>Kaudsed kulud</t>
  </si>
  <si>
    <t>Projekti kulud kokku</t>
  </si>
  <si>
    <t>nr</t>
  </si>
  <si>
    <t>Kulu detailne kirjeldus</t>
  </si>
  <si>
    <t>Ühik</t>
  </si>
  <si>
    <t>PROJEKTI OTSESED KULUD</t>
  </si>
  <si>
    <t>1.</t>
  </si>
  <si>
    <t>tund</t>
  </si>
  <si>
    <t>PROJEKTI OTSESED KULUD KOKKU</t>
  </si>
  <si>
    <t>PROJEKTI KAUDSED KULUD</t>
  </si>
  <si>
    <t>Kogus</t>
  </si>
  <si>
    <t>% kogukuludest</t>
  </si>
  <si>
    <t xml:space="preserve">OTSESED KULUD </t>
  </si>
  <si>
    <t>Toetuse taotleja:</t>
  </si>
  <si>
    <t>Projekti valdkond:</t>
  </si>
  <si>
    <t>Aruandlusperioodi pp/kk/aaaa - pp/kk/aaaa kulud</t>
  </si>
  <si>
    <t>Projekti käigus saadud muud sissetulekud</t>
  </si>
  <si>
    <t>SELGITUS</t>
  </si>
  <si>
    <t>Kuludokumendi väljastaja</t>
  </si>
  <si>
    <t>Kuludokumendi nimetus</t>
  </si>
  <si>
    <t>Kuludokumendi number</t>
  </si>
  <si>
    <t>Kuludokumendi kuupäev</t>
  </si>
  <si>
    <t>Kulu lühikirjeldus</t>
  </si>
  <si>
    <t>Aruandlusperioodi pp/kk/aaaa-pp/kk/aaaa kulud kokku</t>
  </si>
  <si>
    <t>4. EL avalikustamise kulud</t>
  </si>
  <si>
    <t>4.</t>
  </si>
  <si>
    <t>kuu</t>
  </si>
  <si>
    <t>tk</t>
  </si>
  <si>
    <t>Osakaal %</t>
  </si>
  <si>
    <t>PROJEKTI MAKSUMUS KOKKU</t>
  </si>
  <si>
    <t>Tabel 1. Projekti maksumus ja tulud allikate lõikes (EUR)</t>
  </si>
  <si>
    <t xml:space="preserve">Tööjõukulud kokku </t>
  </si>
  <si>
    <t>Sihtühmaga seotud kulud</t>
  </si>
  <si>
    <t>EL avalikustamise kulud kokku</t>
  </si>
  <si>
    <t>Projekti kavandatud tulud</t>
  </si>
  <si>
    <t>Aruandlusperioodi pp/kk/aaaa - pp/kk/aaaa tulud</t>
  </si>
  <si>
    <t>Tegelikud tulud kokku</t>
  </si>
  <si>
    <t>Maksetaotluse vorm</t>
  </si>
  <si>
    <t>Maksed</t>
  </si>
  <si>
    <t>I</t>
  </si>
  <si>
    <t>II</t>
  </si>
  <si>
    <t>III</t>
  </si>
  <si>
    <t>Laekumise kuupäev pp/kk/aaaa</t>
  </si>
  <si>
    <t>Tabel 1. Projekti kavandatud maksed</t>
  </si>
  <si>
    <t>Tabel 2. Projekti jooksul laekunud maksed ja lõppmakse</t>
  </si>
  <si>
    <t>Toetusleping (punkt)</t>
  </si>
  <si>
    <t>Tegelikud kulud KOKKU</t>
  </si>
  <si>
    <t>Kavandatud kulud</t>
  </si>
  <si>
    <t>1. Tööjõukulud</t>
  </si>
  <si>
    <t>Jah</t>
  </si>
  <si>
    <t>Ei</t>
  </si>
  <si>
    <t>Ei kohaldu</t>
  </si>
  <si>
    <t>VASTUS</t>
  </si>
  <si>
    <t>Mina, toetuse saaja, kinnitan, et:</t>
  </si>
  <si>
    <r>
      <t xml:space="preserve">Kulu selgitus </t>
    </r>
    <r>
      <rPr>
        <i/>
        <sz val="12"/>
        <color theme="1"/>
        <rFont val="Times New Roman"/>
        <family val="1"/>
        <charset val="186"/>
      </rPr>
      <t>(Tabelisse lisada lahtreid vastavalt kuludokumentide arvule)</t>
    </r>
  </si>
  <si>
    <r>
      <t>Kulu selgitus</t>
    </r>
    <r>
      <rPr>
        <i/>
        <sz val="12"/>
        <color theme="1"/>
        <rFont val="Times New Roman"/>
        <family val="1"/>
        <charset val="186"/>
      </rPr>
      <t xml:space="preserve"> (Tabelisse lisada lahtreid vastavalt kuludokumentide arvule)</t>
    </r>
  </si>
  <si>
    <t>päev</t>
  </si>
  <si>
    <t>5.</t>
  </si>
  <si>
    <t>6.</t>
  </si>
  <si>
    <t>Seadmed, kinnisvara</t>
  </si>
  <si>
    <t>EL avalikustamise tegevused</t>
  </si>
  <si>
    <t>/nimi, allkiri/</t>
  </si>
  <si>
    <t>___________________________________________</t>
  </si>
  <si>
    <t>Muud otsesed kulud</t>
  </si>
  <si>
    <t>7. Muud otsesed kulud</t>
  </si>
  <si>
    <t>Seadmete/kinnisvaraga seotud kulud kokku</t>
  </si>
  <si>
    <t>Muud otsesed kulud kokku</t>
  </si>
  <si>
    <t>Tabel 3. Projekti kulude prognoos valdkondade lõikes (EUR) (kui kohaldub)</t>
  </si>
  <si>
    <t>Tabel 4. Projekti kulude prognoos meetmete lõikes (EUR) (kui kohaldub)</t>
  </si>
  <si>
    <t>Tabel 3. Projekti kulud valdkondade lõikes (EUR) (kui kohaldub)</t>
  </si>
  <si>
    <t>Tabel 2. Kuluaruande koond (EUR)</t>
  </si>
  <si>
    <t>Projekti pealkiri:</t>
  </si>
  <si>
    <t>Projekti planeeritav algus:</t>
  </si>
  <si>
    <t>Projekti planeeritav lõpp:</t>
  </si>
  <si>
    <t>Tabel 5. Projekti detailne eelarve (EUR)</t>
  </si>
  <si>
    <t>Tabel 2. Projekti kululiikide koondtabel (EUR)</t>
  </si>
  <si>
    <t>Tabel 1. Projekti tulud allikate lõikes (EUR)</t>
  </si>
  <si>
    <t>Kontrollida valemeid!</t>
  </si>
  <si>
    <t>Koostaja</t>
  </si>
  <si>
    <t>Toetuse saaja volitatud esindaja</t>
  </si>
  <si>
    <t>Näide:</t>
  </si>
  <si>
    <t>Siseministeerium</t>
  </si>
  <si>
    <t>Palgateatis veebruar 2016</t>
  </si>
  <si>
    <t>-</t>
  </si>
  <si>
    <t>1. Projektijuhi töötasu</t>
  </si>
  <si>
    <t>1.1.</t>
  </si>
  <si>
    <t>1.2.</t>
  </si>
  <si>
    <t xml:space="preserve">1.4. </t>
  </si>
  <si>
    <t>bruto töötasu</t>
  </si>
  <si>
    <t>sotsiaalmaks ja tööandja töötuskindlustusmakse</t>
  </si>
  <si>
    <t>2. Raamatupidaja töötasu</t>
  </si>
  <si>
    <t>MTÜ A&amp;O</t>
  </si>
  <si>
    <t>1. Materjalide tõlkimine ja trükkimine</t>
  </si>
  <si>
    <t>A4568</t>
  </si>
  <si>
    <t>Arve</t>
  </si>
  <si>
    <t>2. Sihrühma sõidu- ja majutuskulud</t>
  </si>
  <si>
    <t>2.1.</t>
  </si>
  <si>
    <t>Trükikoda OÜ</t>
  </si>
  <si>
    <t>B&amp;B</t>
  </si>
  <si>
    <t>1-2016</t>
  </si>
  <si>
    <t>20.02.16 toimunud ametnike koolitusel osalejate majutus 19.02.2016 (18 isikut)</t>
  </si>
  <si>
    <t>20.02.16 toimunud ametnike koolituse käsiraamatu trükk 20 eksemplari</t>
  </si>
  <si>
    <t>* Aruandlusperioodi kuluaruande ülesehitus peab vastama eelarvele</t>
  </si>
  <si>
    <t>* Aruandlusperioodi kuluaruande ülesehitus peab vastama eelarvele, st isikute kaupa eraldi välja tuua kuluread (eristada bruto töötasu, töötasult kinnipeetud maksud)</t>
  </si>
  <si>
    <t>2. Sõidu- ja lähetuskulud</t>
  </si>
  <si>
    <t>C alamlehed võiks ühtida abikate alapealkirjadega!</t>
  </si>
  <si>
    <t>Ühiku hind</t>
  </si>
  <si>
    <t>Sõidu- ja lähetuskulud</t>
  </si>
  <si>
    <t>Sihtrühmaga seotud kulud</t>
  </si>
  <si>
    <t>EL avalikustamise kulud</t>
  </si>
  <si>
    <r>
      <t>Sihtrühmadega seotud kulud</t>
    </r>
    <r>
      <rPr>
        <strike/>
        <sz val="12"/>
        <rFont val="Times New Roman"/>
        <family val="1"/>
        <charset val="186"/>
      </rPr>
      <t xml:space="preserve"> </t>
    </r>
  </si>
  <si>
    <t xml:space="preserve">EL avalikustamise kulud </t>
  </si>
  <si>
    <t>Tabel 4. Projekti kulud meetmete lõikes (EUR) (kui kohaldub)</t>
  </si>
  <si>
    <t xml:space="preserve">Tabel 5. Toetuse saaja kinnitus </t>
  </si>
  <si>
    <t>5. Sihtrühmaga seotud kulud</t>
  </si>
  <si>
    <t>3. Seadmed/kinnisvara</t>
  </si>
  <si>
    <t>JMK koordinaatori palgakulu</t>
  </si>
  <si>
    <t>Projektiga seotud inimeste transport</t>
  </si>
  <si>
    <t>Korraldajate majutus</t>
  </si>
  <si>
    <t>Ürituste toitlustus</t>
  </si>
  <si>
    <t>Töötubade läbiviimise tasu</t>
  </si>
  <si>
    <t>Projektijuhi palgakulu</t>
  </si>
  <si>
    <t>Infomaterjali koostamine, disain ja küljendus</t>
  </si>
  <si>
    <t>Sotsiaalmeedia teavitus</t>
  </si>
  <si>
    <t>Juhtkomisjonide korraldamise kulud</t>
  </si>
  <si>
    <t>Juhtkomisjoni liikmete transpordikulud (eeldame, et transpordi hüvitamist vajab iga kord max 2 inimest) ja kohtumiste kohvilaud</t>
  </si>
  <si>
    <t>2.2.</t>
  </si>
  <si>
    <t>3.1.</t>
  </si>
  <si>
    <t>4.1.</t>
  </si>
  <si>
    <t>4.2.</t>
  </si>
  <si>
    <t>4.3.</t>
  </si>
  <si>
    <t>4.4.</t>
  </si>
  <si>
    <t>5.1.</t>
  </si>
  <si>
    <t>5.2.</t>
  </si>
  <si>
    <t>5.3.</t>
  </si>
  <si>
    <t>6.1.</t>
  </si>
  <si>
    <t>Eelarvestatud hind tuleneb projektipartnerite varasematest kogemustest sarnaste teavikute valmistamisel.</t>
  </si>
  <si>
    <t>Ruumirent või väliürituste/festivalide kohatasu</t>
  </si>
  <si>
    <t>Eelarvestatud hind tuleneb projektipartnerite varasematest kogemustest sarnaste ürituste korraldamisel. Eelarvestatud on keskmine hind, arvestusega, et suvised üritused ja suurematest linnades toimuvad üritused võivad olla kallimad ning talvised ja väiksemates kohtades toimuvad üritused odavamad.</t>
  </si>
  <si>
    <t>Eeldame, et korraldajad vajavad majutust 10 maakonnas (ehk 10*3=30 ürituse puhul). Orienteeruvalt on ühe inimese maksumus üheks ööks 30 eurot. Eeldame, et ühele üritusele tuleb väljastpoolt keskmiselt 4 korraldajat. Seega on ühe ürituse ööbimise kogumaksumus 4*30=120 eurot.</t>
  </si>
  <si>
    <t>Ürituste toitlustus ostetakse sisse teenusepakkujalt (sh Vao Köök, Damascus Food) või tellitakse teenus käsunduslepingu alusel mõnelt rahvusvahelise kaitse saajalt. Hind sisaldab nii toormaterjali hinda kui töötasu. Eelarvestatud hind lähtub projektipartnerite varasematest kogemustest sarnaste ürituste korraldamisel.</t>
  </si>
  <si>
    <t>Jõudmaks sotsiaalmeedia kaudu rohkemate inimesteni, levitatakse enne igat üritust infot Facebooki ürituste kaudu ning laiendatakse seejuures haaret läbi geograafiliselt suunatud reklaami. Iga kord kasutatakse eelarvet 7 eurot, millega jõuab keskmiselt 2000 lisainimeseni.</t>
  </si>
  <si>
    <t>MTÜ Eesti Pagulasabi</t>
  </si>
  <si>
    <t>Saame tuttavaks! Kohaliku tasandi koostööüritused rahvusvahelise kaitse valdkonnas</t>
  </si>
  <si>
    <t>01.10.2017</t>
  </si>
  <si>
    <t>31.03.2019</t>
  </si>
  <si>
    <t>Toetuse saaja: MTÜ Eesti Pagulasabi</t>
  </si>
  <si>
    <t>Projekti pealkiri: Saame tuttavaks! Kohaliku tasandi koostööüritused rahvusvahelise kaitse valdkonnas</t>
  </si>
  <si>
    <t>Projekti tunnus: AMIF2017-3</t>
  </si>
  <si>
    <t>4.1.1.1.</t>
  </si>
  <si>
    <t>4.1.1.2.</t>
  </si>
  <si>
    <t>4.1.2.1.</t>
  </si>
  <si>
    <t>4.1.2.2.</t>
  </si>
  <si>
    <t>Seadmed</t>
  </si>
  <si>
    <t>Plakatite trükk ja disain</t>
  </si>
  <si>
    <r>
      <t>Infomaterjali trükitakse väikese varuga (</t>
    </r>
    <r>
      <rPr>
        <sz val="12"/>
        <color theme="1"/>
        <rFont val="Times New Roman"/>
        <family val="1"/>
        <charset val="186"/>
      </rPr>
      <t>1750</t>
    </r>
    <r>
      <rPr>
        <sz val="12"/>
        <color rgb="FF000000"/>
        <rFont val="Times New Roman"/>
        <family val="1"/>
        <charset val="186"/>
      </rPr>
      <t xml:space="preserve"> tk) ning jagatakse ära partnerite vahel vastavalt ürituste arvule. </t>
    </r>
    <r>
      <rPr>
        <sz val="12"/>
        <color rgb="FFFF0000"/>
        <rFont val="Times New Roman"/>
        <family val="1"/>
        <charset val="186"/>
      </rPr>
      <t xml:space="preserve"> </t>
    </r>
  </si>
  <si>
    <t>Infomaterjalide trükk</t>
  </si>
  <si>
    <r>
      <t xml:space="preserve">Eeldame, et ühele üritusele läheb keskmiselt (Tallinnast või Tartust) 4 inimest seda korraldama ja läbi viima. Keskmiselt arvestame piletihinnaks 20 eurot edasi-tagasi ühe inimese kohta. Kokku on läbiviijate transpordikulu ühe ürituse kohta seega 4*20 = 80 eurot. Kokku korraldatakse projektiperioodil 45 üritust. Projektimeeskonna liikmed võivad lähetuskulusid kasutada ka nt projektikoosolekutel osalemiseks. </t>
    </r>
    <r>
      <rPr>
        <sz val="12"/>
        <color theme="1"/>
        <rFont val="Times New Roman"/>
        <family val="1"/>
        <charset val="186"/>
      </rPr>
      <t>Ülejäänud 675 eurot (45*15) katavad transpordikulud kaugematesse maakondadesse (näiteks: Hiiumaa, Saaremaa) ning transpordikulud selleks, et enne ürituste toimumist ruumid üle vaadata.</t>
    </r>
  </si>
  <si>
    <t>Eeldame, et plakatite disaini ja trükkimist läheb vaja umbes 35 üritusel. Plakati disaini maksumus on umbes 50 eurot (50*35 = 1750). Koos käibemaksu ning plakatite vajalikus koguses trükkimisega, kulub iga ürituse plakatite peale umbes 70 eurot (70*35 = 2450 eurot).</t>
  </si>
  <si>
    <r>
      <t>Eeldame, et projekti jooksul oleme väliüritustel ligikaudu 15 korda ning orienteeruvalt on üheks korraks telgirent koos paigaldusega 90 eurot, mis teeks kokku orienteeruvalt 15*90=1350. Selle asemel planeerime 1100 eurot selleks, et osta Pagulasabile ja JMK-le ürituste läbiviimiseks messitelk ja muud vajaminevat püsiinventari (toolid, laua</t>
    </r>
    <r>
      <rPr>
        <sz val="12"/>
        <color theme="1"/>
        <rFont val="Times New Roman"/>
        <family val="1"/>
        <charset val="186"/>
      </rPr>
      <t>d jne). Kui telgi rentimine osutub otstarbekamaks ehk siis kui telki läheb vaja vähem kui 15 korda, siis kasutatakse antud summat telgi rentimiseks.  Ülejäänud summa kulub muu töötubadeks vajaliku materjali soetamiseks (peeglid, kokamütsid, potid, kulbid, köögitarvikud, kontoritarbed, käsitöötarbed).</t>
    </r>
  </si>
  <si>
    <t>Pagulasabi projektijuhi palgafond (täistööaeg, brutopalk 900 eur/kuu)</t>
  </si>
  <si>
    <t>Johannes Mihkelsoni Keskuse projekti koordinaatori palgafond (täistööaeg, brutopalk 900 eur/kuu)</t>
  </si>
  <si>
    <t>Ühe ürituse töötubade läbiviimise eelarveks võtame arvestuslikult 282 EUR tööandja kulu ehk 210 EUR brutotasu. Tasu võib jaguneda mitme inimese vahel või maksta välja ühele inimesele, sõltuvalt läbiviidava(te) tegevuste iseloomule ja kaasatud vabatahtlike arvule (töötoa läbiviija võib vastutada ka töötuppa kaasatud vabatahtlike eest). Töötubade arv, läbiviidavate tegevuste sisu ja läbiviijate arv (nii eelarverealt tasustatud kui ka vabatahtlikud) lepitakse kokku enne iga ürituse toimumist. Töötoa läbiviimise tasu lähtub sektoris keskmisel töötubade läbiviimise tasul ning võtab ka arvesse sagedast vajadust sõita kohale teisest maakonnast ja sellega seotud ajakulu.</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</si>
</sst>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charset val="186"/>
      <scheme val="minor"/>
    </font>
    <font>
      <b/>
      <sz val="11"/>
      <color theme="1"/>
      <name val="Calibri"/>
      <family val="2"/>
      <charset val="186"/>
      <scheme val="minor"/>
    </font>
    <font>
      <sz val="12"/>
      <color theme="1"/>
      <name val="Times New Roman"/>
      <family val="1"/>
      <charset val="186"/>
    </font>
    <font>
      <b/>
      <sz val="12"/>
      <color theme="1"/>
      <name val="Times New Roman"/>
      <family val="1"/>
      <charset val="186"/>
    </font>
    <font>
      <b/>
      <i/>
      <sz val="12"/>
      <color theme="1"/>
      <name val="Times New Roman"/>
      <family val="1"/>
      <charset val="186"/>
    </font>
    <font>
      <i/>
      <sz val="12"/>
      <color theme="1"/>
      <name val="Times New Roman"/>
      <family val="1"/>
      <charset val="186"/>
    </font>
    <font>
      <sz val="12"/>
      <color rgb="FFFF0000"/>
      <name val="Times New Roman"/>
      <family val="1"/>
      <charset val="186"/>
    </font>
    <font>
      <b/>
      <sz val="12"/>
      <color rgb="FFFF0000"/>
      <name val="Times New Roman"/>
      <family val="1"/>
      <charset val="186"/>
    </font>
    <font>
      <u/>
      <sz val="11"/>
      <color theme="10"/>
      <name val="Calibri"/>
      <family val="2"/>
      <charset val="186"/>
      <scheme val="minor"/>
    </font>
    <font>
      <b/>
      <i/>
      <sz val="12"/>
      <name val="Times New Roman"/>
      <family val="1"/>
      <charset val="186"/>
    </font>
    <font>
      <i/>
      <sz val="11"/>
      <color theme="1"/>
      <name val="Calibri"/>
      <family val="2"/>
      <charset val="186"/>
      <scheme val="minor"/>
    </font>
    <font>
      <sz val="12"/>
      <name val="Times New Roman"/>
      <family val="1"/>
      <charset val="186"/>
    </font>
    <font>
      <b/>
      <sz val="12"/>
      <name val="Times New Roman"/>
      <family val="1"/>
      <charset val="186"/>
    </font>
    <font>
      <strike/>
      <sz val="12"/>
      <color theme="1"/>
      <name val="Times New Roman"/>
      <family val="1"/>
      <charset val="186"/>
    </font>
    <font>
      <sz val="11"/>
      <color rgb="FFFF0000"/>
      <name val="Calibri"/>
      <family val="2"/>
      <charset val="186"/>
      <scheme val="minor"/>
    </font>
    <font>
      <i/>
      <sz val="12"/>
      <color rgb="FFFF0000"/>
      <name val="Times New Roman"/>
      <family val="1"/>
      <charset val="186"/>
    </font>
    <font>
      <i/>
      <sz val="12"/>
      <color theme="0" tint="-0.499984740745262"/>
      <name val="Times New Roman"/>
      <family val="1"/>
      <charset val="186"/>
    </font>
    <font>
      <strike/>
      <sz val="12"/>
      <name val="Times New Roman"/>
      <family val="1"/>
      <charset val="186"/>
    </font>
    <font>
      <sz val="11"/>
      <name val="Calibri"/>
      <family val="2"/>
      <charset val="186"/>
      <scheme val="minor"/>
    </font>
    <font>
      <i/>
      <sz val="11"/>
      <name val="Calibri"/>
      <family val="2"/>
      <charset val="186"/>
      <scheme val="minor"/>
    </font>
    <font>
      <sz val="12"/>
      <color rgb="FF000000"/>
      <name val="Times New Roman"/>
      <family val="1"/>
      <charset val="186"/>
    </font>
    <font>
      <sz val="12"/>
      <color theme="1"/>
      <name val="Times New Roman"/>
      <family val="1"/>
    </font>
    <font>
      <b/>
      <sz val="12"/>
      <name val="Times New Roman"/>
      <family val="1"/>
    </font>
  </fonts>
  <fills count="8">
    <fill>
      <patternFill patternType="none"/>
    </fill>
    <fill>
      <patternFill patternType="gray125"/>
    </fill>
    <fill>
      <patternFill patternType="solid">
        <fgColor theme="6" tint="0.39997558519241921"/>
        <bgColor indexed="64"/>
      </patternFill>
    </fill>
    <fill>
      <patternFill patternType="solid">
        <fgColor rgb="FFFFC000"/>
        <bgColor indexed="64"/>
      </patternFill>
    </fill>
    <fill>
      <patternFill patternType="solid">
        <fgColor theme="8" tint="0.39997558519241921"/>
        <bgColor indexed="64"/>
      </patternFill>
    </fill>
    <fill>
      <patternFill patternType="solid">
        <fgColor theme="6" tint="0.79998168889431442"/>
        <bgColor indexed="64"/>
      </patternFill>
    </fill>
    <fill>
      <patternFill patternType="solid">
        <fgColor rgb="FFFFFF00"/>
        <bgColor indexed="64"/>
      </patternFill>
    </fill>
    <fill>
      <patternFill patternType="solid">
        <fgColor rgb="FF92D050"/>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top/>
      <bottom style="thin">
        <color auto="1"/>
      </bottom>
      <diagonal/>
    </border>
    <border>
      <left style="thin">
        <color auto="1"/>
      </left>
      <right style="thin">
        <color auto="1"/>
      </right>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s>
  <cellStyleXfs count="2">
    <xf numFmtId="0" fontId="0" fillId="0" borderId="0"/>
    <xf numFmtId="0" fontId="8" fillId="0" borderId="0" applyNumberFormat="0" applyFill="0" applyBorder="0" applyAlignment="0" applyProtection="0"/>
  </cellStyleXfs>
  <cellXfs count="203">
    <xf numFmtId="0" fontId="0" fillId="0" borderId="0" xfId="0"/>
    <xf numFmtId="0" fontId="2" fillId="0" borderId="0" xfId="0" applyFont="1"/>
    <xf numFmtId="0" fontId="2" fillId="0" borderId="1" xfId="0" applyFont="1" applyBorder="1" applyAlignment="1">
      <alignment wrapText="1"/>
    </xf>
    <xf numFmtId="0" fontId="3" fillId="0" borderId="0" xfId="0" applyFont="1"/>
    <xf numFmtId="0" fontId="3" fillId="2" borderId="1" xfId="0" applyFont="1" applyFill="1" applyBorder="1"/>
    <xf numFmtId="0" fontId="3" fillId="2" borderId="1" xfId="0" applyFont="1" applyFill="1" applyBorder="1" applyAlignment="1">
      <alignment horizontal="center"/>
    </xf>
    <xf numFmtId="0" fontId="3" fillId="2" borderId="1" xfId="0" applyFont="1" applyFill="1" applyBorder="1" applyAlignment="1">
      <alignment wrapText="1"/>
    </xf>
    <xf numFmtId="0" fontId="6" fillId="0" borderId="0" xfId="0" applyFont="1"/>
    <xf numFmtId="0" fontId="7" fillId="0" borderId="0" xfId="0" applyFont="1"/>
    <xf numFmtId="0" fontId="4" fillId="0" borderId="0" xfId="0" applyFont="1"/>
    <xf numFmtId="0" fontId="2" fillId="3" borderId="1" xfId="0" applyFont="1" applyFill="1" applyBorder="1"/>
    <xf numFmtId="0" fontId="3" fillId="3" borderId="1" xfId="0" applyFont="1" applyFill="1" applyBorder="1"/>
    <xf numFmtId="0" fontId="3" fillId="3" borderId="1" xfId="0" applyFont="1" applyFill="1" applyBorder="1" applyAlignment="1">
      <alignment wrapText="1"/>
    </xf>
    <xf numFmtId="0" fontId="2" fillId="4" borderId="1" xfId="0" applyFont="1" applyFill="1" applyBorder="1"/>
    <xf numFmtId="0" fontId="3" fillId="4" borderId="1" xfId="0" applyFont="1" applyFill="1" applyBorder="1"/>
    <xf numFmtId="0" fontId="2" fillId="0" borderId="0" xfId="0" applyFont="1"/>
    <xf numFmtId="0" fontId="0" fillId="0" borderId="0" xfId="0"/>
    <xf numFmtId="0" fontId="4" fillId="0" borderId="0" xfId="0" applyFont="1"/>
    <xf numFmtId="0" fontId="2" fillId="0" borderId="1" xfId="0" applyFont="1" applyBorder="1"/>
    <xf numFmtId="0" fontId="9" fillId="0" borderId="0" xfId="1" applyFont="1"/>
    <xf numFmtId="0" fontId="3" fillId="2" borderId="1" xfId="0" applyFont="1" applyFill="1" applyBorder="1"/>
    <xf numFmtId="0" fontId="4" fillId="0" borderId="0" xfId="0" applyFont="1"/>
    <xf numFmtId="0" fontId="2" fillId="0" borderId="0" xfId="0" applyFont="1"/>
    <xf numFmtId="0" fontId="3" fillId="0" borderId="1" xfId="0" applyFont="1" applyBorder="1"/>
    <xf numFmtId="0" fontId="2" fillId="0" borderId="1" xfId="0" applyFont="1" applyBorder="1"/>
    <xf numFmtId="0" fontId="3" fillId="2" borderId="6" xfId="0" applyFont="1" applyFill="1" applyBorder="1" applyAlignment="1">
      <alignment wrapText="1"/>
    </xf>
    <xf numFmtId="0" fontId="3" fillId="2" borderId="2" xfId="0" applyFont="1" applyFill="1" applyBorder="1" applyAlignment="1">
      <alignment wrapText="1"/>
    </xf>
    <xf numFmtId="0" fontId="2" fillId="0" borderId="0" xfId="0" applyFont="1" applyProtection="1">
      <protection locked="0"/>
    </xf>
    <xf numFmtId="0" fontId="0" fillId="0" borderId="0" xfId="0" applyProtection="1">
      <protection locked="0"/>
    </xf>
    <xf numFmtId="0" fontId="3" fillId="2" borderId="1" xfId="0" applyFont="1" applyFill="1" applyBorder="1" applyProtection="1">
      <protection locked="0"/>
    </xf>
    <xf numFmtId="0" fontId="2" fillId="3" borderId="1" xfId="0" applyNumberFormat="1" applyFont="1" applyFill="1" applyBorder="1" applyProtection="1">
      <protection locked="0"/>
    </xf>
    <xf numFmtId="0" fontId="2" fillId="0" borderId="1" xfId="0" applyFont="1" applyBorder="1" applyProtection="1">
      <protection locked="0" hidden="1"/>
    </xf>
    <xf numFmtId="0" fontId="2" fillId="0" borderId="1" xfId="0" applyNumberFormat="1" applyFont="1" applyBorder="1" applyProtection="1">
      <protection locked="0" hidden="1"/>
    </xf>
    <xf numFmtId="0" fontId="2" fillId="0" borderId="0" xfId="0" applyFont="1" applyProtection="1">
      <protection locked="0" hidden="1"/>
    </xf>
    <xf numFmtId="0" fontId="3" fillId="2" borderId="2" xfId="0" applyFont="1" applyFill="1" applyBorder="1" applyAlignment="1">
      <alignment horizontal="center" vertical="center" wrapText="1"/>
    </xf>
    <xf numFmtId="0" fontId="3" fillId="2" borderId="5" xfId="0" applyFont="1" applyFill="1" applyBorder="1" applyAlignment="1">
      <alignment vertical="center" wrapText="1"/>
    </xf>
    <xf numFmtId="0" fontId="7" fillId="0" borderId="0" xfId="0" applyFont="1" applyFill="1"/>
    <xf numFmtId="0" fontId="0" fillId="0" borderId="1" xfId="0" applyBorder="1" applyAlignment="1" applyProtection="1">
      <protection locked="0" hidden="1"/>
    </xf>
    <xf numFmtId="0" fontId="3" fillId="0" borderId="1" xfId="0" applyNumberFormat="1" applyFont="1" applyBorder="1" applyProtection="1">
      <protection locked="0" hidden="1"/>
    </xf>
    <xf numFmtId="0" fontId="3" fillId="0" borderId="1" xfId="0" applyFont="1" applyBorder="1" applyProtection="1">
      <protection locked="0" hidden="1"/>
    </xf>
    <xf numFmtId="0" fontId="2" fillId="0" borderId="0" xfId="0" applyFont="1" applyBorder="1" applyProtection="1">
      <protection locked="0" hidden="1"/>
    </xf>
    <xf numFmtId="0" fontId="6" fillId="0" borderId="0" xfId="0" applyFont="1" applyProtection="1">
      <protection locked="0" hidden="1"/>
    </xf>
    <xf numFmtId="0" fontId="2" fillId="0" borderId="0" xfId="0" applyFont="1" applyProtection="1">
      <protection hidden="1"/>
    </xf>
    <xf numFmtId="0" fontId="2" fillId="2" borderId="1" xfId="0" applyFont="1" applyFill="1" applyBorder="1" applyProtection="1">
      <protection hidden="1"/>
    </xf>
    <xf numFmtId="0" fontId="3" fillId="2" borderId="1" xfId="0" applyFont="1" applyFill="1" applyBorder="1" applyProtection="1">
      <protection hidden="1"/>
    </xf>
    <xf numFmtId="0" fontId="3" fillId="2" borderId="1" xfId="0" applyFont="1" applyFill="1" applyBorder="1" applyAlignment="1" applyProtection="1">
      <alignment wrapText="1"/>
      <protection hidden="1"/>
    </xf>
    <xf numFmtId="0" fontId="3" fillId="0" borderId="1" xfId="0" applyFont="1" applyBorder="1" applyProtection="1">
      <protection hidden="1"/>
    </xf>
    <xf numFmtId="0" fontId="2" fillId="0" borderId="1" xfId="0" applyFont="1" applyBorder="1" applyProtection="1">
      <protection hidden="1"/>
    </xf>
    <xf numFmtId="0" fontId="2" fillId="0" borderId="1" xfId="0" applyNumberFormat="1" applyFont="1" applyBorder="1" applyProtection="1">
      <protection hidden="1"/>
    </xf>
    <xf numFmtId="0" fontId="2" fillId="3" borderId="1" xfId="0" applyNumberFormat="1" applyFont="1" applyFill="1" applyBorder="1" applyProtection="1">
      <protection hidden="1"/>
    </xf>
    <xf numFmtId="0" fontId="4" fillId="0" borderId="0" xfId="0" applyFont="1" applyProtection="1">
      <protection hidden="1"/>
    </xf>
    <xf numFmtId="0" fontId="3" fillId="0" borderId="0" xfId="0" applyFont="1" applyProtection="1">
      <protection hidden="1"/>
    </xf>
    <xf numFmtId="0" fontId="4" fillId="0" borderId="0" xfId="0" applyFont="1" applyBorder="1" applyProtection="1">
      <protection hidden="1"/>
    </xf>
    <xf numFmtId="0" fontId="0" fillId="0" borderId="0" xfId="0" applyProtection="1">
      <protection hidden="1"/>
    </xf>
    <xf numFmtId="0" fontId="2" fillId="3" borderId="1" xfId="0" applyNumberFormat="1" applyFont="1" applyFill="1" applyBorder="1" applyProtection="1">
      <protection hidden="1"/>
    </xf>
    <xf numFmtId="0" fontId="3" fillId="2" borderId="1" xfId="0" applyFont="1" applyFill="1" applyBorder="1" applyAlignment="1" applyProtection="1">
      <alignment horizontal="center"/>
      <protection hidden="1"/>
    </xf>
    <xf numFmtId="0" fontId="3" fillId="0" borderId="0" xfId="0" applyFont="1" applyFill="1" applyBorder="1" applyAlignment="1" applyProtection="1">
      <alignment horizontal="center"/>
      <protection hidden="1"/>
    </xf>
    <xf numFmtId="0" fontId="2" fillId="0" borderId="0" xfId="0" applyFont="1" applyFill="1" applyBorder="1" applyProtection="1">
      <protection hidden="1"/>
    </xf>
    <xf numFmtId="0" fontId="3" fillId="0" borderId="0" xfId="0" applyFont="1" applyFill="1" applyBorder="1" applyProtection="1">
      <protection hidden="1"/>
    </xf>
    <xf numFmtId="0" fontId="6" fillId="0" borderId="0" xfId="0" applyFont="1" applyProtection="1">
      <protection hidden="1"/>
    </xf>
    <xf numFmtId="0" fontId="2" fillId="3" borderId="1" xfId="0" applyFont="1" applyFill="1" applyBorder="1" applyProtection="1">
      <protection hidden="1"/>
    </xf>
    <xf numFmtId="0" fontId="9" fillId="0" borderId="0" xfId="1" applyFont="1" applyProtection="1">
      <protection hidden="1"/>
    </xf>
    <xf numFmtId="0" fontId="3" fillId="2" borderId="2" xfId="0" applyFont="1" applyFill="1" applyBorder="1" applyAlignment="1" applyProtection="1">
      <protection hidden="1"/>
    </xf>
    <xf numFmtId="0" fontId="0" fillId="2" borderId="3" xfId="0" applyFont="1" applyFill="1" applyBorder="1" applyAlignment="1" applyProtection="1">
      <protection hidden="1"/>
    </xf>
    <xf numFmtId="0" fontId="1" fillId="0" borderId="0" xfId="0" applyFont="1"/>
    <xf numFmtId="0" fontId="3" fillId="2" borderId="1" xfId="0" applyNumberFormat="1" applyFont="1" applyFill="1" applyBorder="1" applyAlignment="1" applyProtection="1">
      <alignment horizontal="center"/>
      <protection hidden="1"/>
    </xf>
    <xf numFmtId="0" fontId="3" fillId="2" borderId="1" xfId="0" applyNumberFormat="1" applyFont="1" applyFill="1" applyBorder="1" applyAlignment="1" applyProtection="1">
      <alignment wrapText="1"/>
      <protection hidden="1"/>
    </xf>
    <xf numFmtId="0" fontId="3" fillId="2" borderId="1" xfId="0" applyNumberFormat="1" applyFont="1" applyFill="1" applyBorder="1" applyAlignment="1" applyProtection="1">
      <alignment horizontal="center" vertical="center"/>
      <protection hidden="1"/>
    </xf>
    <xf numFmtId="0" fontId="3" fillId="2" borderId="1" xfId="0" applyFont="1" applyFill="1" applyBorder="1" applyAlignment="1">
      <alignment horizontal="center" vertical="center" wrapText="1"/>
    </xf>
    <xf numFmtId="0" fontId="3" fillId="2" borderId="1" xfId="0" applyFont="1" applyFill="1" applyBorder="1" applyAlignment="1" applyProtection="1">
      <alignment horizontal="center" vertical="center"/>
    </xf>
    <xf numFmtId="0" fontId="3" fillId="3" borderId="1" xfId="0" applyFont="1" applyFill="1" applyBorder="1" applyAlignment="1">
      <alignment horizontal="center"/>
    </xf>
    <xf numFmtId="0" fontId="2" fillId="0" borderId="1" xfId="0" applyFont="1" applyBorder="1" applyAlignment="1" applyProtection="1">
      <alignment horizontal="center" vertical="center"/>
      <protection locked="0" hidden="1"/>
    </xf>
    <xf numFmtId="0" fontId="2" fillId="0" borderId="1" xfId="0" applyNumberFormat="1" applyFont="1" applyBorder="1" applyProtection="1">
      <protection hidden="1"/>
    </xf>
    <xf numFmtId="0" fontId="2" fillId="6" borderId="1" xfId="0" applyNumberFormat="1" applyFont="1" applyFill="1" applyBorder="1" applyProtection="1">
      <protection locked="0" hidden="1"/>
    </xf>
    <xf numFmtId="0" fontId="3" fillId="5" borderId="1" xfId="0" applyNumberFormat="1" applyFont="1" applyFill="1" applyBorder="1" applyProtection="1">
      <protection hidden="1"/>
    </xf>
    <xf numFmtId="0" fontId="3" fillId="2" borderId="1" xfId="0" applyNumberFormat="1" applyFont="1" applyFill="1" applyBorder="1" applyProtection="1">
      <protection hidden="1"/>
    </xf>
    <xf numFmtId="0" fontId="2" fillId="0" borderId="1" xfId="0" applyNumberFormat="1" applyFont="1" applyBorder="1" applyProtection="1">
      <protection locked="0" hidden="1"/>
    </xf>
    <xf numFmtId="0" fontId="2" fillId="6" borderId="1" xfId="0" applyNumberFormat="1" applyFont="1" applyFill="1" applyBorder="1" applyProtection="1">
      <protection hidden="1"/>
    </xf>
    <xf numFmtId="0" fontId="3" fillId="3" borderId="1" xfId="0" applyNumberFormat="1" applyFont="1" applyFill="1" applyBorder="1"/>
    <xf numFmtId="0" fontId="3" fillId="4" borderId="1" xfId="0" applyNumberFormat="1" applyFont="1" applyFill="1" applyBorder="1"/>
    <xf numFmtId="0" fontId="3" fillId="4" borderId="1" xfId="0" applyNumberFormat="1" applyFont="1" applyFill="1" applyBorder="1" applyProtection="1">
      <protection locked="0" hidden="1"/>
    </xf>
    <xf numFmtId="0" fontId="2" fillId="0" borderId="0" xfId="0" applyNumberFormat="1" applyFont="1"/>
    <xf numFmtId="0" fontId="2" fillId="0" borderId="1" xfId="0" applyNumberFormat="1" applyFont="1" applyBorder="1" applyProtection="1"/>
    <xf numFmtId="0" fontId="2" fillId="0" borderId="1" xfId="0" applyNumberFormat="1" applyFont="1" applyBorder="1"/>
    <xf numFmtId="0" fontId="3" fillId="3" borderId="1" xfId="0" applyNumberFormat="1" applyFont="1" applyFill="1" applyBorder="1" applyProtection="1"/>
    <xf numFmtId="0" fontId="3" fillId="2" borderId="1" xfId="0" applyNumberFormat="1" applyFont="1" applyFill="1" applyBorder="1"/>
    <xf numFmtId="0" fontId="3" fillId="2" borderId="1" xfId="0" applyFont="1" applyFill="1" applyBorder="1" applyProtection="1">
      <protection locked="0" hidden="1"/>
    </xf>
    <xf numFmtId="0" fontId="10" fillId="0" borderId="0" xfId="0" applyFont="1"/>
    <xf numFmtId="0" fontId="2" fillId="0" borderId="0" xfId="0" applyNumberFormat="1" applyFont="1" applyFill="1" applyBorder="1" applyProtection="1">
      <protection hidden="1"/>
    </xf>
    <xf numFmtId="0" fontId="3" fillId="0" borderId="0" xfId="0" applyFont="1" applyFill="1" applyBorder="1"/>
    <xf numFmtId="0" fontId="3" fillId="0" borderId="0" xfId="0" applyNumberFormat="1" applyFont="1" applyFill="1" applyBorder="1" applyProtection="1"/>
    <xf numFmtId="0" fontId="3" fillId="0" borderId="0" xfId="0" applyNumberFormat="1" applyFont="1" applyFill="1" applyBorder="1"/>
    <xf numFmtId="0" fontId="9" fillId="0" borderId="0" xfId="0" applyFont="1" applyFill="1"/>
    <xf numFmtId="0" fontId="11" fillId="0" borderId="0" xfId="0" applyFont="1"/>
    <xf numFmtId="0" fontId="11" fillId="0" borderId="0" xfId="0" applyFont="1" applyProtection="1">
      <protection hidden="1"/>
    </xf>
    <xf numFmtId="0" fontId="12" fillId="0" borderId="0" xfId="0" applyFont="1" applyFill="1"/>
    <xf numFmtId="0" fontId="13" fillId="0" borderId="0" xfId="0" applyFont="1" applyProtection="1">
      <protection hidden="1"/>
    </xf>
    <xf numFmtId="0" fontId="13" fillId="0" borderId="0" xfId="0" applyFont="1" applyBorder="1" applyProtection="1">
      <protection hidden="1"/>
    </xf>
    <xf numFmtId="0" fontId="14" fillId="0" borderId="0" xfId="0" applyFont="1"/>
    <xf numFmtId="0" fontId="15" fillId="0" borderId="0" xfId="0" applyFont="1"/>
    <xf numFmtId="0" fontId="16" fillId="0" borderId="1" xfId="0" applyFont="1" applyBorder="1" applyProtection="1">
      <protection locked="0" hidden="1"/>
    </xf>
    <xf numFmtId="0" fontId="16" fillId="0" borderId="1" xfId="0" applyNumberFormat="1" applyFont="1" applyBorder="1" applyProtection="1">
      <protection locked="0" hidden="1"/>
    </xf>
    <xf numFmtId="0" fontId="16" fillId="0" borderId="1" xfId="0" applyNumberFormat="1" applyFont="1" applyBorder="1" applyProtection="1">
      <protection locked="0" hidden="1"/>
    </xf>
    <xf numFmtId="0" fontId="16" fillId="0" borderId="1" xfId="0" applyNumberFormat="1" applyFont="1" applyBorder="1" applyProtection="1">
      <protection locked="0" hidden="1"/>
    </xf>
    <xf numFmtId="0" fontId="16" fillId="0" borderId="1" xfId="0" applyNumberFormat="1" applyFont="1" applyBorder="1" applyProtection="1">
      <protection locked="0" hidden="1"/>
    </xf>
    <xf numFmtId="0" fontId="16" fillId="0" borderId="1" xfId="0" applyFont="1" applyBorder="1" applyAlignment="1" applyProtection="1">
      <alignment wrapText="1"/>
      <protection locked="0" hidden="1"/>
    </xf>
    <xf numFmtId="0" fontId="3" fillId="2" borderId="1" xfId="0" applyFont="1" applyFill="1" applyBorder="1" applyAlignment="1" applyProtection="1">
      <alignment horizontal="center" vertical="center" wrapText="1"/>
      <protection hidden="1"/>
    </xf>
    <xf numFmtId="0" fontId="13" fillId="0" borderId="0" xfId="0" applyFont="1" applyAlignment="1" applyProtection="1">
      <protection hidden="1"/>
    </xf>
    <xf numFmtId="0" fontId="11" fillId="0" borderId="1" xfId="0" applyFont="1" applyBorder="1" applyProtection="1">
      <protection hidden="1"/>
    </xf>
    <xf numFmtId="0" fontId="12" fillId="3" borderId="1" xfId="0" applyFont="1" applyFill="1" applyBorder="1"/>
    <xf numFmtId="0" fontId="12" fillId="3" borderId="1" xfId="0" applyFont="1" applyFill="1" applyBorder="1" applyAlignment="1">
      <alignment wrapText="1"/>
    </xf>
    <xf numFmtId="0" fontId="18" fillId="0" borderId="0" xfId="0" applyFont="1"/>
    <xf numFmtId="0" fontId="19" fillId="0" borderId="0" xfId="0" applyFont="1"/>
    <xf numFmtId="0" fontId="3" fillId="7" borderId="1" xfId="0" applyFont="1" applyFill="1" applyBorder="1" applyAlignment="1">
      <alignment horizontal="center"/>
    </xf>
    <xf numFmtId="0" fontId="3" fillId="7" borderId="1" xfId="0" applyNumberFormat="1" applyFont="1" applyFill="1" applyBorder="1" applyAlignment="1" applyProtection="1">
      <alignment horizontal="center" vertical="center" wrapText="1"/>
      <protection hidden="1"/>
    </xf>
    <xf numFmtId="0" fontId="3" fillId="0" borderId="0" xfId="0" applyFont="1" applyAlignment="1" applyProtection="1">
      <alignment horizontal="right"/>
      <protection locked="0"/>
    </xf>
    <xf numFmtId="0" fontId="2" fillId="0" borderId="1" xfId="0" applyFont="1" applyBorder="1" applyAlignment="1" applyProtection="1">
      <alignment wrapText="1"/>
      <protection locked="0" hidden="1"/>
    </xf>
    <xf numFmtId="0" fontId="20" fillId="0" borderId="1" xfId="0" applyFont="1" applyBorder="1" applyProtection="1">
      <protection locked="0" hidden="1"/>
    </xf>
    <xf numFmtId="0" fontId="20" fillId="0" borderId="4" xfId="0" applyFont="1" applyBorder="1" applyProtection="1">
      <protection locked="0" hidden="1"/>
    </xf>
    <xf numFmtId="0" fontId="20" fillId="0" borderId="6" xfId="0" applyFont="1" applyBorder="1" applyProtection="1">
      <protection locked="0" hidden="1"/>
    </xf>
    <xf numFmtId="0" fontId="20" fillId="0" borderId="15" xfId="0" applyFont="1" applyBorder="1" applyProtection="1">
      <protection locked="0" hidden="1"/>
    </xf>
    <xf numFmtId="0" fontId="20" fillId="0" borderId="6" xfId="0" applyFont="1" applyBorder="1" applyAlignment="1" applyProtection="1">
      <alignment wrapText="1"/>
      <protection locked="0" hidden="1"/>
    </xf>
    <xf numFmtId="0" fontId="20" fillId="0" borderId="1" xfId="0" applyFont="1" applyBorder="1" applyAlignment="1" applyProtection="1">
      <alignment wrapText="1"/>
      <protection locked="0" hidden="1"/>
    </xf>
    <xf numFmtId="0" fontId="3" fillId="0" borderId="0" xfId="0" applyFont="1" applyProtection="1">
      <protection locked="0" hidden="1"/>
    </xf>
    <xf numFmtId="0" fontId="2" fillId="0" borderId="0" xfId="0" applyNumberFormat="1" applyFont="1" applyProtection="1">
      <protection locked="0"/>
    </xf>
    <xf numFmtId="0" fontId="2" fillId="0" borderId="1" xfId="0" applyNumberFormat="1" applyFont="1" applyBorder="1"/>
    <xf numFmtId="2" fontId="2" fillId="0" borderId="1" xfId="0" applyNumberFormat="1" applyFont="1" applyBorder="1" applyProtection="1">
      <protection locked="0" hidden="1"/>
    </xf>
    <xf numFmtId="2" fontId="2" fillId="3" borderId="1" xfId="0" applyNumberFormat="1" applyFont="1" applyFill="1" applyBorder="1" applyProtection="1">
      <protection hidden="1"/>
    </xf>
    <xf numFmtId="2" fontId="3" fillId="5" borderId="1" xfId="0" applyNumberFormat="1" applyFont="1" applyFill="1" applyBorder="1" applyProtection="1">
      <protection hidden="1"/>
    </xf>
    <xf numFmtId="2" fontId="3" fillId="2" borderId="1" xfId="0" applyNumberFormat="1" applyFont="1" applyFill="1" applyBorder="1" applyProtection="1">
      <protection hidden="1"/>
    </xf>
    <xf numFmtId="0" fontId="2" fillId="0" borderId="1" xfId="0" applyFont="1" applyFill="1" applyBorder="1" applyProtection="1">
      <protection locked="0" hidden="1"/>
    </xf>
    <xf numFmtId="0" fontId="2" fillId="0" borderId="1" xfId="0" applyFont="1" applyFill="1" applyBorder="1" applyAlignment="1" applyProtection="1">
      <alignment wrapText="1"/>
      <protection locked="0" hidden="1"/>
    </xf>
    <xf numFmtId="0" fontId="20" fillId="0" borderId="6" xfId="0" applyFont="1" applyFill="1" applyBorder="1" applyProtection="1">
      <protection locked="0" hidden="1"/>
    </xf>
    <xf numFmtId="0" fontId="20" fillId="0" borderId="15" xfId="0" applyFont="1" applyFill="1" applyBorder="1" applyProtection="1">
      <protection locked="0" hidden="1"/>
    </xf>
    <xf numFmtId="0" fontId="3" fillId="0" borderId="1" xfId="0" applyFont="1" applyBorder="1" applyAlignment="1" applyProtection="1">
      <alignment wrapText="1"/>
      <protection locked="0" hidden="1"/>
    </xf>
    <xf numFmtId="0" fontId="21" fillId="0" borderId="1" xfId="0" applyFont="1" applyFill="1" applyBorder="1" applyAlignment="1" applyProtection="1">
      <alignment wrapText="1"/>
      <protection locked="0" hidden="1"/>
    </xf>
    <xf numFmtId="0" fontId="2" fillId="0" borderId="0" xfId="0" applyFont="1" applyAlignment="1" applyProtection="1">
      <alignment wrapText="1"/>
      <protection locked="0" hidden="1"/>
    </xf>
    <xf numFmtId="0" fontId="22" fillId="0" borderId="1" xfId="0" applyFont="1" applyBorder="1" applyProtection="1">
      <protection locked="0" hidden="1"/>
    </xf>
    <xf numFmtId="0" fontId="3" fillId="2" borderId="2" xfId="0" applyFont="1" applyFill="1" applyBorder="1" applyAlignment="1" applyProtection="1">
      <alignment horizontal="center"/>
      <protection hidden="1"/>
    </xf>
    <xf numFmtId="0" fontId="2" fillId="2" borderId="2" xfId="0" applyNumberFormat="1" applyFont="1" applyFill="1" applyBorder="1" applyProtection="1">
      <protection hidden="1"/>
    </xf>
    <xf numFmtId="2" fontId="2" fillId="0" borderId="2" xfId="0" applyNumberFormat="1" applyFont="1" applyBorder="1" applyProtection="1">
      <protection locked="0" hidden="1"/>
    </xf>
    <xf numFmtId="0" fontId="2" fillId="0" borderId="2" xfId="0" applyNumberFormat="1" applyFont="1" applyBorder="1" applyProtection="1">
      <protection locked="0" hidden="1"/>
    </xf>
    <xf numFmtId="1" fontId="2" fillId="0" borderId="2" xfId="0" applyNumberFormat="1" applyFont="1" applyFill="1" applyBorder="1" applyProtection="1">
      <protection locked="0" hidden="1"/>
    </xf>
    <xf numFmtId="0" fontId="2" fillId="2" borderId="2" xfId="0" applyNumberFormat="1" applyFont="1" applyFill="1" applyBorder="1" applyProtection="1">
      <protection locked="0" hidden="1"/>
    </xf>
    <xf numFmtId="0" fontId="2" fillId="0" borderId="2" xfId="0" applyNumberFormat="1" applyFont="1" applyBorder="1" applyAlignment="1" applyProtection="1">
      <alignment wrapText="1"/>
      <protection locked="0" hidden="1"/>
    </xf>
    <xf numFmtId="0" fontId="2" fillId="0" borderId="2" xfId="0" applyNumberFormat="1" applyFont="1" applyFill="1" applyBorder="1" applyProtection="1">
      <protection locked="0" hidden="1"/>
    </xf>
    <xf numFmtId="1" fontId="2" fillId="0" borderId="2" xfId="0" applyNumberFormat="1" applyFont="1" applyBorder="1" applyProtection="1">
      <protection locked="0" hidden="1"/>
    </xf>
    <xf numFmtId="0" fontId="2" fillId="3" borderId="2" xfId="0" applyNumberFormat="1" applyFont="1" applyFill="1" applyBorder="1" applyProtection="1">
      <protection hidden="1"/>
    </xf>
    <xf numFmtId="2" fontId="2" fillId="3" borderId="2" xfId="0" applyNumberFormat="1" applyFont="1" applyFill="1" applyBorder="1" applyProtection="1">
      <protection locked="0" hidden="1"/>
    </xf>
    <xf numFmtId="2" fontId="2" fillId="2" borderId="2" xfId="0" applyNumberFormat="1" applyFont="1" applyFill="1" applyBorder="1" applyProtection="1">
      <protection hidden="1"/>
    </xf>
    <xf numFmtId="0" fontId="4" fillId="0" borderId="10" xfId="0" applyFont="1" applyBorder="1" applyAlignment="1" applyProtection="1">
      <alignment horizontal="left"/>
      <protection hidden="1"/>
    </xf>
    <xf numFmtId="0" fontId="3" fillId="3" borderId="2" xfId="0" applyFont="1" applyFill="1" applyBorder="1" applyAlignment="1" applyProtection="1">
      <alignment horizontal="center"/>
      <protection hidden="1"/>
    </xf>
    <xf numFmtId="0" fontId="3" fillId="3" borderId="4" xfId="0" applyFont="1" applyFill="1" applyBorder="1" applyAlignment="1" applyProtection="1">
      <alignment horizontal="center"/>
      <protection hidden="1"/>
    </xf>
    <xf numFmtId="0" fontId="9" fillId="0" borderId="10" xfId="1" applyFont="1" applyBorder="1" applyAlignment="1" applyProtection="1">
      <alignment horizontal="left"/>
      <protection hidden="1"/>
    </xf>
    <xf numFmtId="0" fontId="3" fillId="2" borderId="2" xfId="0" applyFont="1" applyFill="1" applyBorder="1" applyAlignment="1" applyProtection="1">
      <protection hidden="1"/>
    </xf>
    <xf numFmtId="0" fontId="0" fillId="2" borderId="3" xfId="0" applyFill="1" applyBorder="1" applyAlignment="1" applyProtection="1">
      <protection hidden="1"/>
    </xf>
    <xf numFmtId="0" fontId="0" fillId="2" borderId="4" xfId="0" applyFill="1" applyBorder="1" applyAlignment="1" applyProtection="1">
      <protection hidden="1"/>
    </xf>
    <xf numFmtId="0" fontId="1" fillId="2" borderId="4" xfId="0" applyFont="1" applyFill="1" applyBorder="1" applyAlignment="1" applyProtection="1">
      <protection hidden="1"/>
    </xf>
    <xf numFmtId="0" fontId="3" fillId="5" borderId="2" xfId="0" applyFont="1" applyFill="1" applyBorder="1" applyAlignment="1" applyProtection="1">
      <protection hidden="1"/>
    </xf>
    <xf numFmtId="0" fontId="1" fillId="5" borderId="4" xfId="0" applyFont="1" applyFill="1" applyBorder="1" applyAlignment="1" applyProtection="1">
      <protection hidden="1"/>
    </xf>
    <xf numFmtId="0" fontId="1" fillId="2" borderId="3" xfId="0" applyFont="1" applyFill="1" applyBorder="1" applyAlignment="1" applyProtection="1">
      <protection hidden="1"/>
    </xf>
    <xf numFmtId="0" fontId="3" fillId="3" borderId="2" xfId="0" applyFont="1" applyFill="1" applyBorder="1" applyAlignment="1" applyProtection="1">
      <protection hidden="1"/>
    </xf>
    <xf numFmtId="0" fontId="0" fillId="3" borderId="3" xfId="0" applyFont="1" applyFill="1" applyBorder="1" applyAlignment="1" applyProtection="1">
      <protection hidden="1"/>
    </xf>
    <xf numFmtId="0" fontId="0" fillId="3" borderId="4" xfId="0" applyFont="1" applyFill="1" applyBorder="1" applyAlignment="1" applyProtection="1">
      <protection hidden="1"/>
    </xf>
    <xf numFmtId="0" fontId="3" fillId="3" borderId="2" xfId="0" applyFont="1" applyFill="1" applyBorder="1" applyAlignment="1" applyProtection="1">
      <protection locked="0" hidden="1"/>
    </xf>
    <xf numFmtId="0" fontId="0" fillId="3" borderId="3" xfId="0" applyFont="1" applyFill="1" applyBorder="1" applyAlignment="1" applyProtection="1">
      <protection locked="0" hidden="1"/>
    </xf>
    <xf numFmtId="0" fontId="0" fillId="3" borderId="4" xfId="0" applyFont="1" applyFill="1" applyBorder="1" applyAlignment="1" applyProtection="1">
      <protection locked="0" hidden="1"/>
    </xf>
    <xf numFmtId="0" fontId="3" fillId="2" borderId="5" xfId="0" applyFont="1" applyFill="1" applyBorder="1" applyAlignment="1" applyProtection="1">
      <alignment horizontal="center" vertical="center"/>
      <protection hidden="1"/>
    </xf>
    <xf numFmtId="0" fontId="3" fillId="2" borderId="11" xfId="0" applyFont="1" applyFill="1" applyBorder="1" applyAlignment="1" applyProtection="1">
      <alignment horizontal="center" vertical="center"/>
      <protection hidden="1"/>
    </xf>
    <xf numFmtId="0" fontId="3" fillId="2" borderId="6" xfId="0" applyFont="1" applyFill="1" applyBorder="1" applyAlignment="1" applyProtection="1">
      <alignment horizontal="center" vertical="center"/>
      <protection hidden="1"/>
    </xf>
    <xf numFmtId="0" fontId="3" fillId="2" borderId="7" xfId="0" applyFont="1" applyFill="1" applyBorder="1" applyAlignment="1" applyProtection="1">
      <alignment horizontal="center" vertical="center"/>
      <protection hidden="1"/>
    </xf>
    <xf numFmtId="0" fontId="3" fillId="2" borderId="9" xfId="0" applyFont="1" applyFill="1" applyBorder="1" applyAlignment="1" applyProtection="1">
      <alignment horizontal="center" vertical="center"/>
      <protection hidden="1"/>
    </xf>
    <xf numFmtId="0" fontId="3" fillId="2" borderId="12" xfId="0" applyFont="1" applyFill="1" applyBorder="1" applyAlignment="1" applyProtection="1">
      <alignment horizontal="center" vertical="center"/>
      <protection hidden="1"/>
    </xf>
    <xf numFmtId="0" fontId="3" fillId="2" borderId="13" xfId="0" applyFont="1" applyFill="1" applyBorder="1" applyAlignment="1" applyProtection="1">
      <alignment horizontal="center" vertical="center"/>
      <protection hidden="1"/>
    </xf>
    <xf numFmtId="0" fontId="3" fillId="2" borderId="14" xfId="0" applyFont="1" applyFill="1" applyBorder="1" applyAlignment="1" applyProtection="1">
      <alignment horizontal="center" vertical="center"/>
      <protection hidden="1"/>
    </xf>
    <xf numFmtId="0" fontId="3" fillId="2" borderId="15" xfId="0" applyFont="1" applyFill="1" applyBorder="1" applyAlignment="1" applyProtection="1">
      <alignment horizontal="center" vertical="center"/>
      <protection hidden="1"/>
    </xf>
    <xf numFmtId="0" fontId="3" fillId="2" borderId="2" xfId="0" applyNumberFormat="1" applyFont="1" applyFill="1" applyBorder="1" applyAlignment="1" applyProtection="1">
      <alignment horizontal="center"/>
      <protection hidden="1"/>
    </xf>
    <xf numFmtId="0" fontId="3" fillId="2" borderId="4" xfId="0" applyNumberFormat="1" applyFont="1" applyFill="1" applyBorder="1" applyAlignment="1" applyProtection="1">
      <alignment horizontal="center"/>
      <protection hidden="1"/>
    </xf>
    <xf numFmtId="0" fontId="3" fillId="2" borderId="1" xfId="0" applyFont="1" applyFill="1" applyBorder="1" applyAlignment="1" applyProtection="1">
      <alignment horizontal="center"/>
      <protection hidden="1"/>
    </xf>
    <xf numFmtId="0" fontId="0" fillId="0" borderId="1" xfId="0" applyBorder="1" applyAlignment="1"/>
    <xf numFmtId="0" fontId="1" fillId="0" borderId="0" xfId="0" applyFont="1" applyAlignment="1">
      <alignment horizontal="left" wrapText="1"/>
    </xf>
    <xf numFmtId="0" fontId="3" fillId="2" borderId="5" xfId="0" applyFont="1" applyFill="1" applyBorder="1" applyAlignment="1" applyProtection="1">
      <alignment horizontal="center"/>
      <protection hidden="1"/>
    </xf>
    <xf numFmtId="0" fontId="3" fillId="2" borderId="11" xfId="0" applyFont="1" applyFill="1" applyBorder="1" applyAlignment="1" applyProtection="1">
      <alignment horizontal="center"/>
      <protection hidden="1"/>
    </xf>
    <xf numFmtId="0" fontId="3" fillId="2" borderId="6" xfId="0" applyFont="1" applyFill="1" applyBorder="1" applyAlignment="1" applyProtection="1">
      <alignment horizontal="center"/>
      <protection hidden="1"/>
    </xf>
    <xf numFmtId="0" fontId="3" fillId="2" borderId="1" xfId="0" applyNumberFormat="1" applyFont="1" applyFill="1" applyBorder="1" applyAlignment="1" applyProtection="1">
      <alignment horizontal="center" wrapText="1"/>
      <protection hidden="1"/>
    </xf>
    <xf numFmtId="0" fontId="3" fillId="2" borderId="1" xfId="0" applyFont="1" applyFill="1" applyBorder="1" applyAlignment="1" applyProtection="1">
      <alignment horizontal="center" wrapText="1"/>
      <protection hidden="1"/>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5" xfId="0" applyFont="1" applyFill="1" applyBorder="1" applyAlignment="1">
      <alignment horizontal="center"/>
    </xf>
    <xf numFmtId="0" fontId="3" fillId="2" borderId="6" xfId="0" applyFont="1" applyFill="1" applyBorder="1" applyAlignment="1">
      <alignment horizontal="center"/>
    </xf>
    <xf numFmtId="0" fontId="3" fillId="3" borderId="2" xfId="0" applyFont="1" applyFill="1" applyBorder="1" applyAlignment="1"/>
    <xf numFmtId="0" fontId="1" fillId="3" borderId="4" xfId="0" applyFont="1" applyFill="1" applyBorder="1" applyAlignment="1"/>
    <xf numFmtId="0" fontId="4" fillId="0" borderId="10" xfId="0" applyFont="1" applyBorder="1" applyAlignment="1" applyProtection="1">
      <alignment horizontal="left"/>
      <protection locked="0"/>
    </xf>
    <xf numFmtId="0" fontId="3" fillId="2" borderId="1" xfId="0" applyFont="1" applyFill="1" applyBorder="1" applyAlignment="1"/>
    <xf numFmtId="0" fontId="1" fillId="2" borderId="1" xfId="0" applyFont="1" applyFill="1" applyBorder="1" applyAlignment="1"/>
    <xf numFmtId="0" fontId="3" fillId="2" borderId="1" xfId="0" applyFont="1" applyFill="1" applyBorder="1" applyAlignment="1">
      <alignment horizontal="center"/>
    </xf>
    <xf numFmtId="0" fontId="3" fillId="2" borderId="1" xfId="0" applyFont="1" applyFill="1" applyBorder="1" applyAlignment="1">
      <alignment horizontal="center" vertical="center"/>
    </xf>
    <xf numFmtId="0" fontId="3" fillId="2" borderId="7" xfId="0" applyFont="1" applyFill="1" applyBorder="1" applyAlignment="1">
      <alignment horizontal="center" wrapText="1"/>
    </xf>
    <xf numFmtId="0" fontId="3" fillId="2" borderId="8" xfId="0" applyFont="1" applyFill="1" applyBorder="1" applyAlignment="1">
      <alignment horizontal="center" wrapText="1"/>
    </xf>
    <xf numFmtId="0" fontId="3" fillId="2" borderId="9" xfId="0" applyFont="1" applyFill="1" applyBorder="1" applyAlignment="1">
      <alignment horizontal="center" wrapText="1"/>
    </xf>
    <xf numFmtId="0" fontId="3" fillId="2" borderId="2" xfId="0" applyFont="1" applyFill="1" applyBorder="1" applyAlignment="1">
      <alignment horizontal="left"/>
    </xf>
    <xf numFmtId="0" fontId="3" fillId="2" borderId="3" xfId="0" applyFont="1" applyFill="1" applyBorder="1" applyAlignment="1">
      <alignment horizontal="left"/>
    </xf>
    <xf numFmtId="0" fontId="3" fillId="2" borderId="4" xfId="0" applyFont="1" applyFill="1" applyBorder="1" applyAlignment="1">
      <alignment horizontal="left"/>
    </xf>
  </cellXfs>
  <cellStyles count="2">
    <cellStyle name="Hyperlink" xfId="1" builtinId="8"/>
    <cellStyle name="Normal" xfId="0" builtinId="0"/>
  </cellStyles>
  <dxfs count="46">
    <dxf>
      <font>
        <b/>
        <i/>
        <color theme="0"/>
      </font>
      <fill>
        <patternFill>
          <bgColor rgb="FFFF0000"/>
        </patternFill>
      </fill>
    </dxf>
    <dxf>
      <font>
        <b/>
        <i val="0"/>
        <color theme="1"/>
      </font>
      <fill>
        <patternFill>
          <bgColor rgb="FFFFC000"/>
        </patternFill>
      </fill>
    </dxf>
    <dxf>
      <font>
        <b/>
        <i/>
        <color theme="0"/>
      </font>
      <fill>
        <patternFill>
          <bgColor rgb="FFFF0000"/>
        </patternFill>
      </fill>
    </dxf>
    <dxf>
      <font>
        <b/>
        <i val="0"/>
        <color theme="1"/>
      </font>
      <fill>
        <patternFill>
          <bgColor rgb="FFFFC000"/>
        </patternFill>
      </fill>
    </dxf>
    <dxf>
      <fill>
        <patternFill>
          <bgColor theme="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color theme="0"/>
      </font>
      <fill>
        <patternFill>
          <bgColor rgb="FFFF0000"/>
        </patternFill>
      </fill>
    </dxf>
    <dxf>
      <font>
        <b/>
        <i val="0"/>
        <color theme="1"/>
      </font>
      <fill>
        <patternFill>
          <bgColor rgb="FFFFC000"/>
        </patternFill>
      </fill>
    </dxf>
    <dxf>
      <font>
        <b/>
        <i/>
        <color theme="0"/>
      </font>
      <fill>
        <patternFill>
          <bgColor rgb="FFFF0000"/>
        </patternFill>
      </fill>
    </dxf>
    <dxf>
      <font>
        <b/>
        <i val="0"/>
        <color theme="1"/>
      </font>
      <fill>
        <patternFill>
          <bgColor rgb="FFFFC000"/>
        </patternFill>
      </fill>
    </dxf>
    <dxf>
      <font>
        <b/>
        <i val="0"/>
        <color theme="0"/>
      </font>
      <fill>
        <patternFill>
          <bgColor rgb="FFFF0000"/>
        </patternFill>
      </fill>
    </dxf>
    <dxf>
      <font>
        <b/>
        <i val="0"/>
        <color theme="0"/>
      </font>
      <fill>
        <patternFill>
          <bgColor rgb="FFFF0000"/>
        </patternFill>
      </fill>
    </dxf>
    <dxf>
      <font>
        <b val="0"/>
        <i val="0"/>
        <color auto="1"/>
      </font>
      <fill>
        <patternFill>
          <bgColor rgb="FFFFC000"/>
        </patternFill>
      </fill>
    </dxf>
    <dxf>
      <fill>
        <patternFill>
          <bgColor theme="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0"/>
      </font>
      <fill>
        <patternFill>
          <bgColor rgb="FFFF0000"/>
        </patternFill>
      </fill>
    </dxf>
    <dxf>
      <font>
        <b/>
        <i val="0"/>
        <color theme="0"/>
      </font>
      <fill>
        <patternFill>
          <bgColor rgb="FFFF0000"/>
        </patternFill>
      </fill>
    </dxf>
    <dxf>
      <font>
        <b val="0"/>
        <i val="0"/>
        <color auto="1"/>
      </font>
      <fill>
        <patternFill>
          <bgColor rgb="FFFFC000"/>
        </patternFill>
      </fill>
    </dxf>
    <dxf>
      <font>
        <b/>
        <i val="0"/>
        <color theme="0"/>
      </font>
      <fill>
        <patternFill>
          <bgColor rgb="FFFF0000"/>
        </patternFill>
      </fill>
    </dxf>
    <dxf>
      <font>
        <b/>
        <i val="0"/>
        <color theme="0"/>
      </font>
      <fill>
        <patternFill>
          <bgColor rgb="FFFF0000"/>
        </patternFill>
      </fill>
    </dxf>
    <dxf>
      <font>
        <b val="0"/>
        <i val="0"/>
        <color auto="1"/>
      </font>
      <fill>
        <patternFill>
          <bgColor rgb="FFFFC000"/>
        </patternFill>
      </fill>
    </dxf>
    <dxf>
      <font>
        <b/>
        <i val="0"/>
        <color theme="0"/>
      </font>
      <fill>
        <patternFill>
          <bgColor rgb="FFFF0000"/>
        </patternFill>
      </fill>
    </dxf>
    <dxf>
      <font>
        <b/>
        <i val="0"/>
        <color theme="0"/>
      </font>
      <fill>
        <patternFill>
          <bgColor rgb="FFFF0000"/>
        </patternFill>
      </fill>
    </dxf>
    <dxf>
      <font>
        <b val="0"/>
        <i val="0"/>
        <color auto="1"/>
      </font>
      <fill>
        <patternFill>
          <bgColor rgb="FFFFC000"/>
        </patternFill>
      </fill>
    </dxf>
    <dxf>
      <font>
        <color rgb="FFFF0000"/>
      </font>
    </dxf>
  </dxfs>
  <tableStyles count="0" defaultTableStyle="TableStyleMedium2" defaultPivotStyle="PivotStyleLight16"/>
  <colors>
    <mruColors>
      <color rgb="FFFF7C80"/>
      <color rgb="FFCC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1" Type="http://schemas.openxmlformats.org/officeDocument/2006/relationships/theme" Target="theme/theme1.xml"/><Relationship Id="rId12" Type="http://schemas.openxmlformats.org/officeDocument/2006/relationships/styles" Target="styles.xml"/><Relationship Id="rId13" Type="http://schemas.openxmlformats.org/officeDocument/2006/relationships/sharedStrings" Target="sharedStrings.xml"/><Relationship Id="rId14"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worksheet" Target="worksheets/sheet8.xml"/><Relationship Id="rId9" Type="http://schemas.openxmlformats.org/officeDocument/2006/relationships/worksheet" Target="worksheets/sheet9.xml"/><Relationship Id="rId10" Type="http://schemas.openxmlformats.org/officeDocument/2006/relationships/worksheet" Target="worksheets/sheet10.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 Id="rId2" Type="http://schemas.openxmlformats.org/officeDocument/2006/relationships/image" Target="../media/image2.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 Id="rId2" Type="http://schemas.openxmlformats.org/officeDocument/2006/relationships/image" Target="../media/image3.jpeg"/></Relationships>
</file>

<file path=xl/drawings/_rels/drawing3.xml.rels><?xml version="1.0" encoding="UTF-8" standalone="yes"?>
<Relationships xmlns="http://schemas.openxmlformats.org/package/2006/relationships"><Relationship Id="rId1" Type="http://schemas.openxmlformats.org/officeDocument/2006/relationships/image" Target="../media/image4.jpeg"/><Relationship Id="rId2"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2</xdr:col>
      <xdr:colOff>3259666</xdr:colOff>
      <xdr:row>1</xdr:row>
      <xdr:rowOff>190500</xdr:rowOff>
    </xdr:from>
    <xdr:to>
      <xdr:col>3</xdr:col>
      <xdr:colOff>1087617</xdr:colOff>
      <xdr:row>6</xdr:row>
      <xdr:rowOff>23035</xdr:rowOff>
    </xdr:to>
    <xdr:pic>
      <xdr:nvPicPr>
        <xdr:cNvPr id="4" name="Pictur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106833" y="391583"/>
          <a:ext cx="1235784" cy="837952"/>
        </a:xfrm>
        <a:prstGeom prst="rect">
          <a:avLst/>
        </a:prstGeom>
      </xdr:spPr>
    </xdr:pic>
    <xdr:clientData/>
  </xdr:twoCellAnchor>
  <xdr:twoCellAnchor editAs="oneCell">
    <xdr:from>
      <xdr:col>4</xdr:col>
      <xdr:colOff>148165</xdr:colOff>
      <xdr:row>2</xdr:row>
      <xdr:rowOff>2488</xdr:rowOff>
    </xdr:from>
    <xdr:to>
      <xdr:col>5</xdr:col>
      <xdr:colOff>1006037</xdr:colOff>
      <xdr:row>6</xdr:row>
      <xdr:rowOff>6199</xdr:rowOff>
    </xdr:to>
    <xdr:pic>
      <xdr:nvPicPr>
        <xdr:cNvPr id="5" name="Picture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99082" y="404655"/>
          <a:ext cx="1672788" cy="80804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1209675</xdr:colOff>
      <xdr:row>2</xdr:row>
      <xdr:rowOff>47625</xdr:rowOff>
    </xdr:from>
    <xdr:to>
      <xdr:col>4</xdr:col>
      <xdr:colOff>1065141</xdr:colOff>
      <xdr:row>6</xdr:row>
      <xdr:rowOff>19050</xdr:rowOff>
    </xdr:to>
    <xdr:pic>
      <xdr:nvPicPr>
        <xdr:cNvPr id="6" name="Picture 5"/>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105400" y="447675"/>
          <a:ext cx="1208016" cy="771525"/>
        </a:xfrm>
        <a:prstGeom prst="rect">
          <a:avLst/>
        </a:prstGeom>
      </xdr:spPr>
    </xdr:pic>
    <xdr:clientData/>
  </xdr:twoCellAnchor>
  <xdr:twoCellAnchor editAs="oneCell">
    <xdr:from>
      <xdr:col>5</xdr:col>
      <xdr:colOff>0</xdr:colOff>
      <xdr:row>2</xdr:row>
      <xdr:rowOff>38100</xdr:rowOff>
    </xdr:from>
    <xdr:to>
      <xdr:col>6</xdr:col>
      <xdr:colOff>123824</xdr:colOff>
      <xdr:row>6</xdr:row>
      <xdr:rowOff>9628</xdr:rowOff>
    </xdr:to>
    <xdr:pic>
      <xdr:nvPicPr>
        <xdr:cNvPr id="8" name="Picture 7"/>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410325" y="438150"/>
          <a:ext cx="1457324" cy="77162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238125</xdr:colOff>
      <xdr:row>2</xdr:row>
      <xdr:rowOff>9526</xdr:rowOff>
    </xdr:from>
    <xdr:to>
      <xdr:col>6</xdr:col>
      <xdr:colOff>590549</xdr:colOff>
      <xdr:row>5</xdr:row>
      <xdr:rowOff>181079</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343900" y="409576"/>
          <a:ext cx="1600199" cy="771628"/>
        </a:xfrm>
        <a:prstGeom prst="rect">
          <a:avLst/>
        </a:prstGeom>
      </xdr:spPr>
    </xdr:pic>
    <xdr:clientData/>
  </xdr:twoCellAnchor>
  <xdr:twoCellAnchor editAs="oneCell">
    <xdr:from>
      <xdr:col>4</xdr:col>
      <xdr:colOff>0</xdr:colOff>
      <xdr:row>2</xdr:row>
      <xdr:rowOff>47625</xdr:rowOff>
    </xdr:from>
    <xdr:to>
      <xdr:col>5</xdr:col>
      <xdr:colOff>45966</xdr:colOff>
      <xdr:row>6</xdr:row>
      <xdr:rowOff>19050</xdr:rowOff>
    </xdr:to>
    <xdr:pic>
      <xdr:nvPicPr>
        <xdr:cNvPr id="4" name="Picture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896100" y="447675"/>
          <a:ext cx="1255641" cy="77152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 Id="rId2"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 Id="rId2"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81"/>
  <sheetViews>
    <sheetView tabSelected="1" zoomScale="90" zoomScaleNormal="90" zoomScalePageLayoutView="90" workbookViewId="0">
      <selection activeCell="I68" sqref="I68"/>
    </sheetView>
  </sheetViews>
  <sheetFormatPr baseColWidth="10" defaultColWidth="8.6640625" defaultRowHeight="16" x14ac:dyDescent="0.2"/>
  <cols>
    <col min="1" max="1" width="30" style="27" customWidth="1"/>
    <col min="2" max="2" width="42.6640625" style="27" customWidth="1"/>
    <col min="3" max="3" width="51.1640625" style="27" customWidth="1"/>
    <col min="4" max="4" width="18" style="27" customWidth="1"/>
    <col min="5" max="5" width="12.33203125" style="27" bestFit="1" customWidth="1"/>
    <col min="6" max="6" width="21.33203125" style="27" customWidth="1"/>
    <col min="7" max="7" width="11.33203125" style="27" customWidth="1"/>
    <col min="8" max="254" width="8.6640625" style="27"/>
    <col min="255" max="255" width="32.1640625" style="27" bestFit="1" customWidth="1"/>
    <col min="256" max="256" width="21.5" style="27" bestFit="1" customWidth="1"/>
    <col min="257" max="257" width="11.5" style="27" bestFit="1" customWidth="1"/>
    <col min="258" max="258" width="12.33203125" style="27" bestFit="1" customWidth="1"/>
    <col min="259" max="259" width="10.5" style="27" bestFit="1" customWidth="1"/>
    <col min="260" max="261" width="8.6640625" style="27"/>
    <col min="262" max="262" width="15.6640625" style="27" customWidth="1"/>
    <col min="263" max="510" width="8.6640625" style="27"/>
    <col min="511" max="511" width="32.1640625" style="27" bestFit="1" customWidth="1"/>
    <col min="512" max="512" width="21.5" style="27" bestFit="1" customWidth="1"/>
    <col min="513" max="513" width="11.5" style="27" bestFit="1" customWidth="1"/>
    <col min="514" max="514" width="12.33203125" style="27" bestFit="1" customWidth="1"/>
    <col min="515" max="515" width="10.5" style="27" bestFit="1" customWidth="1"/>
    <col min="516" max="517" width="8.6640625" style="27"/>
    <col min="518" max="518" width="15.6640625" style="27" customWidth="1"/>
    <col min="519" max="766" width="8.6640625" style="27"/>
    <col min="767" max="767" width="32.1640625" style="27" bestFit="1" customWidth="1"/>
    <col min="768" max="768" width="21.5" style="27" bestFit="1" customWidth="1"/>
    <col min="769" max="769" width="11.5" style="27" bestFit="1" customWidth="1"/>
    <col min="770" max="770" width="12.33203125" style="27" bestFit="1" customWidth="1"/>
    <col min="771" max="771" width="10.5" style="27" bestFit="1" customWidth="1"/>
    <col min="772" max="773" width="8.6640625" style="27"/>
    <col min="774" max="774" width="15.6640625" style="27" customWidth="1"/>
    <col min="775" max="1022" width="8.6640625" style="27"/>
    <col min="1023" max="1023" width="32.1640625" style="27" bestFit="1" customWidth="1"/>
    <col min="1024" max="1024" width="21.5" style="27" bestFit="1" customWidth="1"/>
    <col min="1025" max="1025" width="11.5" style="27" bestFit="1" customWidth="1"/>
    <col min="1026" max="1026" width="12.33203125" style="27" bestFit="1" customWidth="1"/>
    <col min="1027" max="1027" width="10.5" style="27" bestFit="1" customWidth="1"/>
    <col min="1028" max="1029" width="8.6640625" style="27"/>
    <col min="1030" max="1030" width="15.6640625" style="27" customWidth="1"/>
    <col min="1031" max="1278" width="8.6640625" style="27"/>
    <col min="1279" max="1279" width="32.1640625" style="27" bestFit="1" customWidth="1"/>
    <col min="1280" max="1280" width="21.5" style="27" bestFit="1" customWidth="1"/>
    <col min="1281" max="1281" width="11.5" style="27" bestFit="1" customWidth="1"/>
    <col min="1282" max="1282" width="12.33203125" style="27" bestFit="1" customWidth="1"/>
    <col min="1283" max="1283" width="10.5" style="27" bestFit="1" customWidth="1"/>
    <col min="1284" max="1285" width="8.6640625" style="27"/>
    <col min="1286" max="1286" width="15.6640625" style="27" customWidth="1"/>
    <col min="1287" max="1534" width="8.6640625" style="27"/>
    <col min="1535" max="1535" width="32.1640625" style="27" bestFit="1" customWidth="1"/>
    <col min="1536" max="1536" width="21.5" style="27" bestFit="1" customWidth="1"/>
    <col min="1537" max="1537" width="11.5" style="27" bestFit="1" customWidth="1"/>
    <col min="1538" max="1538" width="12.33203125" style="27" bestFit="1" customWidth="1"/>
    <col min="1539" max="1539" width="10.5" style="27" bestFit="1" customWidth="1"/>
    <col min="1540" max="1541" width="8.6640625" style="27"/>
    <col min="1542" max="1542" width="15.6640625" style="27" customWidth="1"/>
    <col min="1543" max="1790" width="8.6640625" style="27"/>
    <col min="1791" max="1791" width="32.1640625" style="27" bestFit="1" customWidth="1"/>
    <col min="1792" max="1792" width="21.5" style="27" bestFit="1" customWidth="1"/>
    <col min="1793" max="1793" width="11.5" style="27" bestFit="1" customWidth="1"/>
    <col min="1794" max="1794" width="12.33203125" style="27" bestFit="1" customWidth="1"/>
    <col min="1795" max="1795" width="10.5" style="27" bestFit="1" customWidth="1"/>
    <col min="1796" max="1797" width="8.6640625" style="27"/>
    <col min="1798" max="1798" width="15.6640625" style="27" customWidth="1"/>
    <col min="1799" max="2046" width="8.6640625" style="27"/>
    <col min="2047" max="2047" width="32.1640625" style="27" bestFit="1" customWidth="1"/>
    <col min="2048" max="2048" width="21.5" style="27" bestFit="1" customWidth="1"/>
    <col min="2049" max="2049" width="11.5" style="27" bestFit="1" customWidth="1"/>
    <col min="2050" max="2050" width="12.33203125" style="27" bestFit="1" customWidth="1"/>
    <col min="2051" max="2051" width="10.5" style="27" bestFit="1" customWidth="1"/>
    <col min="2052" max="2053" width="8.6640625" style="27"/>
    <col min="2054" max="2054" width="15.6640625" style="27" customWidth="1"/>
    <col min="2055" max="2302" width="8.6640625" style="27"/>
    <col min="2303" max="2303" width="32.1640625" style="27" bestFit="1" customWidth="1"/>
    <col min="2304" max="2304" width="21.5" style="27" bestFit="1" customWidth="1"/>
    <col min="2305" max="2305" width="11.5" style="27" bestFit="1" customWidth="1"/>
    <col min="2306" max="2306" width="12.33203125" style="27" bestFit="1" customWidth="1"/>
    <col min="2307" max="2307" width="10.5" style="27" bestFit="1" customWidth="1"/>
    <col min="2308" max="2309" width="8.6640625" style="27"/>
    <col min="2310" max="2310" width="15.6640625" style="27" customWidth="1"/>
    <col min="2311" max="2558" width="8.6640625" style="27"/>
    <col min="2559" max="2559" width="32.1640625" style="27" bestFit="1" customWidth="1"/>
    <col min="2560" max="2560" width="21.5" style="27" bestFit="1" customWidth="1"/>
    <col min="2561" max="2561" width="11.5" style="27" bestFit="1" customWidth="1"/>
    <col min="2562" max="2562" width="12.33203125" style="27" bestFit="1" customWidth="1"/>
    <col min="2563" max="2563" width="10.5" style="27" bestFit="1" customWidth="1"/>
    <col min="2564" max="2565" width="8.6640625" style="27"/>
    <col min="2566" max="2566" width="15.6640625" style="27" customWidth="1"/>
    <col min="2567" max="2814" width="8.6640625" style="27"/>
    <col min="2815" max="2815" width="32.1640625" style="27" bestFit="1" customWidth="1"/>
    <col min="2816" max="2816" width="21.5" style="27" bestFit="1" customWidth="1"/>
    <col min="2817" max="2817" width="11.5" style="27" bestFit="1" customWidth="1"/>
    <col min="2818" max="2818" width="12.33203125" style="27" bestFit="1" customWidth="1"/>
    <col min="2819" max="2819" width="10.5" style="27" bestFit="1" customWidth="1"/>
    <col min="2820" max="2821" width="8.6640625" style="27"/>
    <col min="2822" max="2822" width="15.6640625" style="27" customWidth="1"/>
    <col min="2823" max="3070" width="8.6640625" style="27"/>
    <col min="3071" max="3071" width="32.1640625" style="27" bestFit="1" customWidth="1"/>
    <col min="3072" max="3072" width="21.5" style="27" bestFit="1" customWidth="1"/>
    <col min="3073" max="3073" width="11.5" style="27" bestFit="1" customWidth="1"/>
    <col min="3074" max="3074" width="12.33203125" style="27" bestFit="1" customWidth="1"/>
    <col min="3075" max="3075" width="10.5" style="27" bestFit="1" customWidth="1"/>
    <col min="3076" max="3077" width="8.6640625" style="27"/>
    <col min="3078" max="3078" width="15.6640625" style="27" customWidth="1"/>
    <col min="3079" max="3326" width="8.6640625" style="27"/>
    <col min="3327" max="3327" width="32.1640625" style="27" bestFit="1" customWidth="1"/>
    <col min="3328" max="3328" width="21.5" style="27" bestFit="1" customWidth="1"/>
    <col min="3329" max="3329" width="11.5" style="27" bestFit="1" customWidth="1"/>
    <col min="3330" max="3330" width="12.33203125" style="27" bestFit="1" customWidth="1"/>
    <col min="3331" max="3331" width="10.5" style="27" bestFit="1" customWidth="1"/>
    <col min="3332" max="3333" width="8.6640625" style="27"/>
    <col min="3334" max="3334" width="15.6640625" style="27" customWidth="1"/>
    <col min="3335" max="3582" width="8.6640625" style="27"/>
    <col min="3583" max="3583" width="32.1640625" style="27" bestFit="1" customWidth="1"/>
    <col min="3584" max="3584" width="21.5" style="27" bestFit="1" customWidth="1"/>
    <col min="3585" max="3585" width="11.5" style="27" bestFit="1" customWidth="1"/>
    <col min="3586" max="3586" width="12.33203125" style="27" bestFit="1" customWidth="1"/>
    <col min="3587" max="3587" width="10.5" style="27" bestFit="1" customWidth="1"/>
    <col min="3588" max="3589" width="8.6640625" style="27"/>
    <col min="3590" max="3590" width="15.6640625" style="27" customWidth="1"/>
    <col min="3591" max="3838" width="8.6640625" style="27"/>
    <col min="3839" max="3839" width="32.1640625" style="27" bestFit="1" customWidth="1"/>
    <col min="3840" max="3840" width="21.5" style="27" bestFit="1" customWidth="1"/>
    <col min="3841" max="3841" width="11.5" style="27" bestFit="1" customWidth="1"/>
    <col min="3842" max="3842" width="12.33203125" style="27" bestFit="1" customWidth="1"/>
    <col min="3843" max="3843" width="10.5" style="27" bestFit="1" customWidth="1"/>
    <col min="3844" max="3845" width="8.6640625" style="27"/>
    <col min="3846" max="3846" width="15.6640625" style="27" customWidth="1"/>
    <col min="3847" max="4094" width="8.6640625" style="27"/>
    <col min="4095" max="4095" width="32.1640625" style="27" bestFit="1" customWidth="1"/>
    <col min="4096" max="4096" width="21.5" style="27" bestFit="1" customWidth="1"/>
    <col min="4097" max="4097" width="11.5" style="27" bestFit="1" customWidth="1"/>
    <col min="4098" max="4098" width="12.33203125" style="27" bestFit="1" customWidth="1"/>
    <col min="4099" max="4099" width="10.5" style="27" bestFit="1" customWidth="1"/>
    <col min="4100" max="4101" width="8.6640625" style="27"/>
    <col min="4102" max="4102" width="15.6640625" style="27" customWidth="1"/>
    <col min="4103" max="4350" width="8.6640625" style="27"/>
    <col min="4351" max="4351" width="32.1640625" style="27" bestFit="1" customWidth="1"/>
    <col min="4352" max="4352" width="21.5" style="27" bestFit="1" customWidth="1"/>
    <col min="4353" max="4353" width="11.5" style="27" bestFit="1" customWidth="1"/>
    <col min="4354" max="4354" width="12.33203125" style="27" bestFit="1" customWidth="1"/>
    <col min="4355" max="4355" width="10.5" style="27" bestFit="1" customWidth="1"/>
    <col min="4356" max="4357" width="8.6640625" style="27"/>
    <col min="4358" max="4358" width="15.6640625" style="27" customWidth="1"/>
    <col min="4359" max="4606" width="8.6640625" style="27"/>
    <col min="4607" max="4607" width="32.1640625" style="27" bestFit="1" customWidth="1"/>
    <col min="4608" max="4608" width="21.5" style="27" bestFit="1" customWidth="1"/>
    <col min="4609" max="4609" width="11.5" style="27" bestFit="1" customWidth="1"/>
    <col min="4610" max="4610" width="12.33203125" style="27" bestFit="1" customWidth="1"/>
    <col min="4611" max="4611" width="10.5" style="27" bestFit="1" customWidth="1"/>
    <col min="4612" max="4613" width="8.6640625" style="27"/>
    <col min="4614" max="4614" width="15.6640625" style="27" customWidth="1"/>
    <col min="4615" max="4862" width="8.6640625" style="27"/>
    <col min="4863" max="4863" width="32.1640625" style="27" bestFit="1" customWidth="1"/>
    <col min="4864" max="4864" width="21.5" style="27" bestFit="1" customWidth="1"/>
    <col min="4865" max="4865" width="11.5" style="27" bestFit="1" customWidth="1"/>
    <col min="4866" max="4866" width="12.33203125" style="27" bestFit="1" customWidth="1"/>
    <col min="4867" max="4867" width="10.5" style="27" bestFit="1" customWidth="1"/>
    <col min="4868" max="4869" width="8.6640625" style="27"/>
    <col min="4870" max="4870" width="15.6640625" style="27" customWidth="1"/>
    <col min="4871" max="5118" width="8.6640625" style="27"/>
    <col min="5119" max="5119" width="32.1640625" style="27" bestFit="1" customWidth="1"/>
    <col min="5120" max="5120" width="21.5" style="27" bestFit="1" customWidth="1"/>
    <col min="5121" max="5121" width="11.5" style="27" bestFit="1" customWidth="1"/>
    <col min="5122" max="5122" width="12.33203125" style="27" bestFit="1" customWidth="1"/>
    <col min="5123" max="5123" width="10.5" style="27" bestFit="1" customWidth="1"/>
    <col min="5124" max="5125" width="8.6640625" style="27"/>
    <col min="5126" max="5126" width="15.6640625" style="27" customWidth="1"/>
    <col min="5127" max="5374" width="8.6640625" style="27"/>
    <col min="5375" max="5375" width="32.1640625" style="27" bestFit="1" customWidth="1"/>
    <col min="5376" max="5376" width="21.5" style="27" bestFit="1" customWidth="1"/>
    <col min="5377" max="5377" width="11.5" style="27" bestFit="1" customWidth="1"/>
    <col min="5378" max="5378" width="12.33203125" style="27" bestFit="1" customWidth="1"/>
    <col min="5379" max="5379" width="10.5" style="27" bestFit="1" customWidth="1"/>
    <col min="5380" max="5381" width="8.6640625" style="27"/>
    <col min="5382" max="5382" width="15.6640625" style="27" customWidth="1"/>
    <col min="5383" max="5630" width="8.6640625" style="27"/>
    <col min="5631" max="5631" width="32.1640625" style="27" bestFit="1" customWidth="1"/>
    <col min="5632" max="5632" width="21.5" style="27" bestFit="1" customWidth="1"/>
    <col min="5633" max="5633" width="11.5" style="27" bestFit="1" customWidth="1"/>
    <col min="5634" max="5634" width="12.33203125" style="27" bestFit="1" customWidth="1"/>
    <col min="5635" max="5635" width="10.5" style="27" bestFit="1" customWidth="1"/>
    <col min="5636" max="5637" width="8.6640625" style="27"/>
    <col min="5638" max="5638" width="15.6640625" style="27" customWidth="1"/>
    <col min="5639" max="5886" width="8.6640625" style="27"/>
    <col min="5887" max="5887" width="32.1640625" style="27" bestFit="1" customWidth="1"/>
    <col min="5888" max="5888" width="21.5" style="27" bestFit="1" customWidth="1"/>
    <col min="5889" max="5889" width="11.5" style="27" bestFit="1" customWidth="1"/>
    <col min="5890" max="5890" width="12.33203125" style="27" bestFit="1" customWidth="1"/>
    <col min="5891" max="5891" width="10.5" style="27" bestFit="1" customWidth="1"/>
    <col min="5892" max="5893" width="8.6640625" style="27"/>
    <col min="5894" max="5894" width="15.6640625" style="27" customWidth="1"/>
    <col min="5895" max="6142" width="8.6640625" style="27"/>
    <col min="6143" max="6143" width="32.1640625" style="27" bestFit="1" customWidth="1"/>
    <col min="6144" max="6144" width="21.5" style="27" bestFit="1" customWidth="1"/>
    <col min="6145" max="6145" width="11.5" style="27" bestFit="1" customWidth="1"/>
    <col min="6146" max="6146" width="12.33203125" style="27" bestFit="1" customWidth="1"/>
    <col min="6147" max="6147" width="10.5" style="27" bestFit="1" customWidth="1"/>
    <col min="6148" max="6149" width="8.6640625" style="27"/>
    <col min="6150" max="6150" width="15.6640625" style="27" customWidth="1"/>
    <col min="6151" max="6398" width="8.6640625" style="27"/>
    <col min="6399" max="6399" width="32.1640625" style="27" bestFit="1" customWidth="1"/>
    <col min="6400" max="6400" width="21.5" style="27" bestFit="1" customWidth="1"/>
    <col min="6401" max="6401" width="11.5" style="27" bestFit="1" customWidth="1"/>
    <col min="6402" max="6402" width="12.33203125" style="27" bestFit="1" customWidth="1"/>
    <col min="6403" max="6403" width="10.5" style="27" bestFit="1" customWidth="1"/>
    <col min="6404" max="6405" width="8.6640625" style="27"/>
    <col min="6406" max="6406" width="15.6640625" style="27" customWidth="1"/>
    <col min="6407" max="6654" width="8.6640625" style="27"/>
    <col min="6655" max="6655" width="32.1640625" style="27" bestFit="1" customWidth="1"/>
    <col min="6656" max="6656" width="21.5" style="27" bestFit="1" customWidth="1"/>
    <col min="6657" max="6657" width="11.5" style="27" bestFit="1" customWidth="1"/>
    <col min="6658" max="6658" width="12.33203125" style="27" bestFit="1" customWidth="1"/>
    <col min="6659" max="6659" width="10.5" style="27" bestFit="1" customWidth="1"/>
    <col min="6660" max="6661" width="8.6640625" style="27"/>
    <col min="6662" max="6662" width="15.6640625" style="27" customWidth="1"/>
    <col min="6663" max="6910" width="8.6640625" style="27"/>
    <col min="6911" max="6911" width="32.1640625" style="27" bestFit="1" customWidth="1"/>
    <col min="6912" max="6912" width="21.5" style="27" bestFit="1" customWidth="1"/>
    <col min="6913" max="6913" width="11.5" style="27" bestFit="1" customWidth="1"/>
    <col min="6914" max="6914" width="12.33203125" style="27" bestFit="1" customWidth="1"/>
    <col min="6915" max="6915" width="10.5" style="27" bestFit="1" customWidth="1"/>
    <col min="6916" max="6917" width="8.6640625" style="27"/>
    <col min="6918" max="6918" width="15.6640625" style="27" customWidth="1"/>
    <col min="6919" max="7166" width="8.6640625" style="27"/>
    <col min="7167" max="7167" width="32.1640625" style="27" bestFit="1" customWidth="1"/>
    <col min="7168" max="7168" width="21.5" style="27" bestFit="1" customWidth="1"/>
    <col min="7169" max="7169" width="11.5" style="27" bestFit="1" customWidth="1"/>
    <col min="7170" max="7170" width="12.33203125" style="27" bestFit="1" customWidth="1"/>
    <col min="7171" max="7171" width="10.5" style="27" bestFit="1" customWidth="1"/>
    <col min="7172" max="7173" width="8.6640625" style="27"/>
    <col min="7174" max="7174" width="15.6640625" style="27" customWidth="1"/>
    <col min="7175" max="7422" width="8.6640625" style="27"/>
    <col min="7423" max="7423" width="32.1640625" style="27" bestFit="1" customWidth="1"/>
    <col min="7424" max="7424" width="21.5" style="27" bestFit="1" customWidth="1"/>
    <col min="7425" max="7425" width="11.5" style="27" bestFit="1" customWidth="1"/>
    <col min="7426" max="7426" width="12.33203125" style="27" bestFit="1" customWidth="1"/>
    <col min="7427" max="7427" width="10.5" style="27" bestFit="1" customWidth="1"/>
    <col min="7428" max="7429" width="8.6640625" style="27"/>
    <col min="7430" max="7430" width="15.6640625" style="27" customWidth="1"/>
    <col min="7431" max="7678" width="8.6640625" style="27"/>
    <col min="7679" max="7679" width="32.1640625" style="27" bestFit="1" customWidth="1"/>
    <col min="7680" max="7680" width="21.5" style="27" bestFit="1" customWidth="1"/>
    <col min="7681" max="7681" width="11.5" style="27" bestFit="1" customWidth="1"/>
    <col min="7682" max="7682" width="12.33203125" style="27" bestFit="1" customWidth="1"/>
    <col min="7683" max="7683" width="10.5" style="27" bestFit="1" customWidth="1"/>
    <col min="7684" max="7685" width="8.6640625" style="27"/>
    <col min="7686" max="7686" width="15.6640625" style="27" customWidth="1"/>
    <col min="7687" max="7934" width="8.6640625" style="27"/>
    <col min="7935" max="7935" width="32.1640625" style="27" bestFit="1" customWidth="1"/>
    <col min="7936" max="7936" width="21.5" style="27" bestFit="1" customWidth="1"/>
    <col min="7937" max="7937" width="11.5" style="27" bestFit="1" customWidth="1"/>
    <col min="7938" max="7938" width="12.33203125" style="27" bestFit="1" customWidth="1"/>
    <col min="7939" max="7939" width="10.5" style="27" bestFit="1" customWidth="1"/>
    <col min="7940" max="7941" width="8.6640625" style="27"/>
    <col min="7942" max="7942" width="15.6640625" style="27" customWidth="1"/>
    <col min="7943" max="8190" width="8.6640625" style="27"/>
    <col min="8191" max="8191" width="32.1640625" style="27" bestFit="1" customWidth="1"/>
    <col min="8192" max="8192" width="21.5" style="27" bestFit="1" customWidth="1"/>
    <col min="8193" max="8193" width="11.5" style="27" bestFit="1" customWidth="1"/>
    <col min="8194" max="8194" width="12.33203125" style="27" bestFit="1" customWidth="1"/>
    <col min="8195" max="8195" width="10.5" style="27" bestFit="1" customWidth="1"/>
    <col min="8196" max="8197" width="8.6640625" style="27"/>
    <col min="8198" max="8198" width="15.6640625" style="27" customWidth="1"/>
    <col min="8199" max="8446" width="8.6640625" style="27"/>
    <col min="8447" max="8447" width="32.1640625" style="27" bestFit="1" customWidth="1"/>
    <col min="8448" max="8448" width="21.5" style="27" bestFit="1" customWidth="1"/>
    <col min="8449" max="8449" width="11.5" style="27" bestFit="1" customWidth="1"/>
    <col min="8450" max="8450" width="12.33203125" style="27" bestFit="1" customWidth="1"/>
    <col min="8451" max="8451" width="10.5" style="27" bestFit="1" customWidth="1"/>
    <col min="8452" max="8453" width="8.6640625" style="27"/>
    <col min="8454" max="8454" width="15.6640625" style="27" customWidth="1"/>
    <col min="8455" max="8702" width="8.6640625" style="27"/>
    <col min="8703" max="8703" width="32.1640625" style="27" bestFit="1" customWidth="1"/>
    <col min="8704" max="8704" width="21.5" style="27" bestFit="1" customWidth="1"/>
    <col min="8705" max="8705" width="11.5" style="27" bestFit="1" customWidth="1"/>
    <col min="8706" max="8706" width="12.33203125" style="27" bestFit="1" customWidth="1"/>
    <col min="8707" max="8707" width="10.5" style="27" bestFit="1" customWidth="1"/>
    <col min="8708" max="8709" width="8.6640625" style="27"/>
    <col min="8710" max="8710" width="15.6640625" style="27" customWidth="1"/>
    <col min="8711" max="8958" width="8.6640625" style="27"/>
    <col min="8959" max="8959" width="32.1640625" style="27" bestFit="1" customWidth="1"/>
    <col min="8960" max="8960" width="21.5" style="27" bestFit="1" customWidth="1"/>
    <col min="8961" max="8961" width="11.5" style="27" bestFit="1" customWidth="1"/>
    <col min="8962" max="8962" width="12.33203125" style="27" bestFit="1" customWidth="1"/>
    <col min="8963" max="8963" width="10.5" style="27" bestFit="1" customWidth="1"/>
    <col min="8964" max="8965" width="8.6640625" style="27"/>
    <col min="8966" max="8966" width="15.6640625" style="27" customWidth="1"/>
    <col min="8967" max="9214" width="8.6640625" style="27"/>
    <col min="9215" max="9215" width="32.1640625" style="27" bestFit="1" customWidth="1"/>
    <col min="9216" max="9216" width="21.5" style="27" bestFit="1" customWidth="1"/>
    <col min="9217" max="9217" width="11.5" style="27" bestFit="1" customWidth="1"/>
    <col min="9218" max="9218" width="12.33203125" style="27" bestFit="1" customWidth="1"/>
    <col min="9219" max="9219" width="10.5" style="27" bestFit="1" customWidth="1"/>
    <col min="9220" max="9221" width="8.6640625" style="27"/>
    <col min="9222" max="9222" width="15.6640625" style="27" customWidth="1"/>
    <col min="9223" max="9470" width="8.6640625" style="27"/>
    <col min="9471" max="9471" width="32.1640625" style="27" bestFit="1" customWidth="1"/>
    <col min="9472" max="9472" width="21.5" style="27" bestFit="1" customWidth="1"/>
    <col min="9473" max="9473" width="11.5" style="27" bestFit="1" customWidth="1"/>
    <col min="9474" max="9474" width="12.33203125" style="27" bestFit="1" customWidth="1"/>
    <col min="9475" max="9475" width="10.5" style="27" bestFit="1" customWidth="1"/>
    <col min="9476" max="9477" width="8.6640625" style="27"/>
    <col min="9478" max="9478" width="15.6640625" style="27" customWidth="1"/>
    <col min="9479" max="9726" width="8.6640625" style="27"/>
    <col min="9727" max="9727" width="32.1640625" style="27" bestFit="1" customWidth="1"/>
    <col min="9728" max="9728" width="21.5" style="27" bestFit="1" customWidth="1"/>
    <col min="9729" max="9729" width="11.5" style="27" bestFit="1" customWidth="1"/>
    <col min="9730" max="9730" width="12.33203125" style="27" bestFit="1" customWidth="1"/>
    <col min="9731" max="9731" width="10.5" style="27" bestFit="1" customWidth="1"/>
    <col min="9732" max="9733" width="8.6640625" style="27"/>
    <col min="9734" max="9734" width="15.6640625" style="27" customWidth="1"/>
    <col min="9735" max="9982" width="8.6640625" style="27"/>
    <col min="9983" max="9983" width="32.1640625" style="27" bestFit="1" customWidth="1"/>
    <col min="9984" max="9984" width="21.5" style="27" bestFit="1" customWidth="1"/>
    <col min="9985" max="9985" width="11.5" style="27" bestFit="1" customWidth="1"/>
    <col min="9986" max="9986" width="12.33203125" style="27" bestFit="1" customWidth="1"/>
    <col min="9987" max="9987" width="10.5" style="27" bestFit="1" customWidth="1"/>
    <col min="9988" max="9989" width="8.6640625" style="27"/>
    <col min="9990" max="9990" width="15.6640625" style="27" customWidth="1"/>
    <col min="9991" max="10238" width="8.6640625" style="27"/>
    <col min="10239" max="10239" width="32.1640625" style="27" bestFit="1" customWidth="1"/>
    <col min="10240" max="10240" width="21.5" style="27" bestFit="1" customWidth="1"/>
    <col min="10241" max="10241" width="11.5" style="27" bestFit="1" customWidth="1"/>
    <col min="10242" max="10242" width="12.33203125" style="27" bestFit="1" customWidth="1"/>
    <col min="10243" max="10243" width="10.5" style="27" bestFit="1" customWidth="1"/>
    <col min="10244" max="10245" width="8.6640625" style="27"/>
    <col min="10246" max="10246" width="15.6640625" style="27" customWidth="1"/>
    <col min="10247" max="10494" width="8.6640625" style="27"/>
    <col min="10495" max="10495" width="32.1640625" style="27" bestFit="1" customWidth="1"/>
    <col min="10496" max="10496" width="21.5" style="27" bestFit="1" customWidth="1"/>
    <col min="10497" max="10497" width="11.5" style="27" bestFit="1" customWidth="1"/>
    <col min="10498" max="10498" width="12.33203125" style="27" bestFit="1" customWidth="1"/>
    <col min="10499" max="10499" width="10.5" style="27" bestFit="1" customWidth="1"/>
    <col min="10500" max="10501" width="8.6640625" style="27"/>
    <col min="10502" max="10502" width="15.6640625" style="27" customWidth="1"/>
    <col min="10503" max="10750" width="8.6640625" style="27"/>
    <col min="10751" max="10751" width="32.1640625" style="27" bestFit="1" customWidth="1"/>
    <col min="10752" max="10752" width="21.5" style="27" bestFit="1" customWidth="1"/>
    <col min="10753" max="10753" width="11.5" style="27" bestFit="1" customWidth="1"/>
    <col min="10754" max="10754" width="12.33203125" style="27" bestFit="1" customWidth="1"/>
    <col min="10755" max="10755" width="10.5" style="27" bestFit="1" customWidth="1"/>
    <col min="10756" max="10757" width="8.6640625" style="27"/>
    <col min="10758" max="10758" width="15.6640625" style="27" customWidth="1"/>
    <col min="10759" max="11006" width="8.6640625" style="27"/>
    <col min="11007" max="11007" width="32.1640625" style="27" bestFit="1" customWidth="1"/>
    <col min="11008" max="11008" width="21.5" style="27" bestFit="1" customWidth="1"/>
    <col min="11009" max="11009" width="11.5" style="27" bestFit="1" customWidth="1"/>
    <col min="11010" max="11010" width="12.33203125" style="27" bestFit="1" customWidth="1"/>
    <col min="11011" max="11011" width="10.5" style="27" bestFit="1" customWidth="1"/>
    <col min="11012" max="11013" width="8.6640625" style="27"/>
    <col min="11014" max="11014" width="15.6640625" style="27" customWidth="1"/>
    <col min="11015" max="11262" width="8.6640625" style="27"/>
    <col min="11263" max="11263" width="32.1640625" style="27" bestFit="1" customWidth="1"/>
    <col min="11264" max="11264" width="21.5" style="27" bestFit="1" customWidth="1"/>
    <col min="11265" max="11265" width="11.5" style="27" bestFit="1" customWidth="1"/>
    <col min="11266" max="11266" width="12.33203125" style="27" bestFit="1" customWidth="1"/>
    <col min="11267" max="11267" width="10.5" style="27" bestFit="1" customWidth="1"/>
    <col min="11268" max="11269" width="8.6640625" style="27"/>
    <col min="11270" max="11270" width="15.6640625" style="27" customWidth="1"/>
    <col min="11271" max="11518" width="8.6640625" style="27"/>
    <col min="11519" max="11519" width="32.1640625" style="27" bestFit="1" customWidth="1"/>
    <col min="11520" max="11520" width="21.5" style="27" bestFit="1" customWidth="1"/>
    <col min="11521" max="11521" width="11.5" style="27" bestFit="1" customWidth="1"/>
    <col min="11522" max="11522" width="12.33203125" style="27" bestFit="1" customWidth="1"/>
    <col min="11523" max="11523" width="10.5" style="27" bestFit="1" customWidth="1"/>
    <col min="11524" max="11525" width="8.6640625" style="27"/>
    <col min="11526" max="11526" width="15.6640625" style="27" customWidth="1"/>
    <col min="11527" max="11774" width="8.6640625" style="27"/>
    <col min="11775" max="11775" width="32.1640625" style="27" bestFit="1" customWidth="1"/>
    <col min="11776" max="11776" width="21.5" style="27" bestFit="1" customWidth="1"/>
    <col min="11777" max="11777" width="11.5" style="27" bestFit="1" customWidth="1"/>
    <col min="11778" max="11778" width="12.33203125" style="27" bestFit="1" customWidth="1"/>
    <col min="11779" max="11779" width="10.5" style="27" bestFit="1" customWidth="1"/>
    <col min="11780" max="11781" width="8.6640625" style="27"/>
    <col min="11782" max="11782" width="15.6640625" style="27" customWidth="1"/>
    <col min="11783" max="12030" width="8.6640625" style="27"/>
    <col min="12031" max="12031" width="32.1640625" style="27" bestFit="1" customWidth="1"/>
    <col min="12032" max="12032" width="21.5" style="27" bestFit="1" customWidth="1"/>
    <col min="12033" max="12033" width="11.5" style="27" bestFit="1" customWidth="1"/>
    <col min="12034" max="12034" width="12.33203125" style="27" bestFit="1" customWidth="1"/>
    <col min="12035" max="12035" width="10.5" style="27" bestFit="1" customWidth="1"/>
    <col min="12036" max="12037" width="8.6640625" style="27"/>
    <col min="12038" max="12038" width="15.6640625" style="27" customWidth="1"/>
    <col min="12039" max="12286" width="8.6640625" style="27"/>
    <col min="12287" max="12287" width="32.1640625" style="27" bestFit="1" customWidth="1"/>
    <col min="12288" max="12288" width="21.5" style="27" bestFit="1" customWidth="1"/>
    <col min="12289" max="12289" width="11.5" style="27" bestFit="1" customWidth="1"/>
    <col min="12290" max="12290" width="12.33203125" style="27" bestFit="1" customWidth="1"/>
    <col min="12291" max="12291" width="10.5" style="27" bestFit="1" customWidth="1"/>
    <col min="12292" max="12293" width="8.6640625" style="27"/>
    <col min="12294" max="12294" width="15.6640625" style="27" customWidth="1"/>
    <col min="12295" max="12542" width="8.6640625" style="27"/>
    <col min="12543" max="12543" width="32.1640625" style="27" bestFit="1" customWidth="1"/>
    <col min="12544" max="12544" width="21.5" style="27" bestFit="1" customWidth="1"/>
    <col min="12545" max="12545" width="11.5" style="27" bestFit="1" customWidth="1"/>
    <col min="12546" max="12546" width="12.33203125" style="27" bestFit="1" customWidth="1"/>
    <col min="12547" max="12547" width="10.5" style="27" bestFit="1" customWidth="1"/>
    <col min="12548" max="12549" width="8.6640625" style="27"/>
    <col min="12550" max="12550" width="15.6640625" style="27" customWidth="1"/>
    <col min="12551" max="12798" width="8.6640625" style="27"/>
    <col min="12799" max="12799" width="32.1640625" style="27" bestFit="1" customWidth="1"/>
    <col min="12800" max="12800" width="21.5" style="27" bestFit="1" customWidth="1"/>
    <col min="12801" max="12801" width="11.5" style="27" bestFit="1" customWidth="1"/>
    <col min="12802" max="12802" width="12.33203125" style="27" bestFit="1" customWidth="1"/>
    <col min="12803" max="12803" width="10.5" style="27" bestFit="1" customWidth="1"/>
    <col min="12804" max="12805" width="8.6640625" style="27"/>
    <col min="12806" max="12806" width="15.6640625" style="27" customWidth="1"/>
    <col min="12807" max="13054" width="8.6640625" style="27"/>
    <col min="13055" max="13055" width="32.1640625" style="27" bestFit="1" customWidth="1"/>
    <col min="13056" max="13056" width="21.5" style="27" bestFit="1" customWidth="1"/>
    <col min="13057" max="13057" width="11.5" style="27" bestFit="1" customWidth="1"/>
    <col min="13058" max="13058" width="12.33203125" style="27" bestFit="1" customWidth="1"/>
    <col min="13059" max="13059" width="10.5" style="27" bestFit="1" customWidth="1"/>
    <col min="13060" max="13061" width="8.6640625" style="27"/>
    <col min="13062" max="13062" width="15.6640625" style="27" customWidth="1"/>
    <col min="13063" max="13310" width="8.6640625" style="27"/>
    <col min="13311" max="13311" width="32.1640625" style="27" bestFit="1" customWidth="1"/>
    <col min="13312" max="13312" width="21.5" style="27" bestFit="1" customWidth="1"/>
    <col min="13313" max="13313" width="11.5" style="27" bestFit="1" customWidth="1"/>
    <col min="13314" max="13314" width="12.33203125" style="27" bestFit="1" customWidth="1"/>
    <col min="13315" max="13315" width="10.5" style="27" bestFit="1" customWidth="1"/>
    <col min="13316" max="13317" width="8.6640625" style="27"/>
    <col min="13318" max="13318" width="15.6640625" style="27" customWidth="1"/>
    <col min="13319" max="13566" width="8.6640625" style="27"/>
    <col min="13567" max="13567" width="32.1640625" style="27" bestFit="1" customWidth="1"/>
    <col min="13568" max="13568" width="21.5" style="27" bestFit="1" customWidth="1"/>
    <col min="13569" max="13569" width="11.5" style="27" bestFit="1" customWidth="1"/>
    <col min="13570" max="13570" width="12.33203125" style="27" bestFit="1" customWidth="1"/>
    <col min="13571" max="13571" width="10.5" style="27" bestFit="1" customWidth="1"/>
    <col min="13572" max="13573" width="8.6640625" style="27"/>
    <col min="13574" max="13574" width="15.6640625" style="27" customWidth="1"/>
    <col min="13575" max="13822" width="8.6640625" style="27"/>
    <col min="13823" max="13823" width="32.1640625" style="27" bestFit="1" customWidth="1"/>
    <col min="13824" max="13824" width="21.5" style="27" bestFit="1" customWidth="1"/>
    <col min="13825" max="13825" width="11.5" style="27" bestFit="1" customWidth="1"/>
    <col min="13826" max="13826" width="12.33203125" style="27" bestFit="1" customWidth="1"/>
    <col min="13827" max="13827" width="10.5" style="27" bestFit="1" customWidth="1"/>
    <col min="13828" max="13829" width="8.6640625" style="27"/>
    <col min="13830" max="13830" width="15.6640625" style="27" customWidth="1"/>
    <col min="13831" max="14078" width="8.6640625" style="27"/>
    <col min="14079" max="14079" width="32.1640625" style="27" bestFit="1" customWidth="1"/>
    <col min="14080" max="14080" width="21.5" style="27" bestFit="1" customWidth="1"/>
    <col min="14081" max="14081" width="11.5" style="27" bestFit="1" customWidth="1"/>
    <col min="14082" max="14082" width="12.33203125" style="27" bestFit="1" customWidth="1"/>
    <col min="14083" max="14083" width="10.5" style="27" bestFit="1" customWidth="1"/>
    <col min="14084" max="14085" width="8.6640625" style="27"/>
    <col min="14086" max="14086" width="15.6640625" style="27" customWidth="1"/>
    <col min="14087" max="14334" width="8.6640625" style="27"/>
    <col min="14335" max="14335" width="32.1640625" style="27" bestFit="1" customWidth="1"/>
    <col min="14336" max="14336" width="21.5" style="27" bestFit="1" customWidth="1"/>
    <col min="14337" max="14337" width="11.5" style="27" bestFit="1" customWidth="1"/>
    <col min="14338" max="14338" width="12.33203125" style="27" bestFit="1" customWidth="1"/>
    <col min="14339" max="14339" width="10.5" style="27" bestFit="1" customWidth="1"/>
    <col min="14340" max="14341" width="8.6640625" style="27"/>
    <col min="14342" max="14342" width="15.6640625" style="27" customWidth="1"/>
    <col min="14343" max="14590" width="8.6640625" style="27"/>
    <col min="14591" max="14591" width="32.1640625" style="27" bestFit="1" customWidth="1"/>
    <col min="14592" max="14592" width="21.5" style="27" bestFit="1" customWidth="1"/>
    <col min="14593" max="14593" width="11.5" style="27" bestFit="1" customWidth="1"/>
    <col min="14594" max="14594" width="12.33203125" style="27" bestFit="1" customWidth="1"/>
    <col min="14595" max="14595" width="10.5" style="27" bestFit="1" customWidth="1"/>
    <col min="14596" max="14597" width="8.6640625" style="27"/>
    <col min="14598" max="14598" width="15.6640625" style="27" customWidth="1"/>
    <col min="14599" max="14846" width="8.6640625" style="27"/>
    <col min="14847" max="14847" width="32.1640625" style="27" bestFit="1" customWidth="1"/>
    <col min="14848" max="14848" width="21.5" style="27" bestFit="1" customWidth="1"/>
    <col min="14849" max="14849" width="11.5" style="27" bestFit="1" customWidth="1"/>
    <col min="14850" max="14850" width="12.33203125" style="27" bestFit="1" customWidth="1"/>
    <col min="14851" max="14851" width="10.5" style="27" bestFit="1" customWidth="1"/>
    <col min="14852" max="14853" width="8.6640625" style="27"/>
    <col min="14854" max="14854" width="15.6640625" style="27" customWidth="1"/>
    <col min="14855" max="15102" width="8.6640625" style="27"/>
    <col min="15103" max="15103" width="32.1640625" style="27" bestFit="1" customWidth="1"/>
    <col min="15104" max="15104" width="21.5" style="27" bestFit="1" customWidth="1"/>
    <col min="15105" max="15105" width="11.5" style="27" bestFit="1" customWidth="1"/>
    <col min="15106" max="15106" width="12.33203125" style="27" bestFit="1" customWidth="1"/>
    <col min="15107" max="15107" width="10.5" style="27" bestFit="1" customWidth="1"/>
    <col min="15108" max="15109" width="8.6640625" style="27"/>
    <col min="15110" max="15110" width="15.6640625" style="27" customWidth="1"/>
    <col min="15111" max="15358" width="8.6640625" style="27"/>
    <col min="15359" max="15359" width="32.1640625" style="27" bestFit="1" customWidth="1"/>
    <col min="15360" max="15360" width="21.5" style="27" bestFit="1" customWidth="1"/>
    <col min="15361" max="15361" width="11.5" style="27" bestFit="1" customWidth="1"/>
    <col min="15362" max="15362" width="12.33203125" style="27" bestFit="1" customWidth="1"/>
    <col min="15363" max="15363" width="10.5" style="27" bestFit="1" customWidth="1"/>
    <col min="15364" max="15365" width="8.6640625" style="27"/>
    <col min="15366" max="15366" width="15.6640625" style="27" customWidth="1"/>
    <col min="15367" max="15614" width="8.6640625" style="27"/>
    <col min="15615" max="15615" width="32.1640625" style="27" bestFit="1" customWidth="1"/>
    <col min="15616" max="15616" width="21.5" style="27" bestFit="1" customWidth="1"/>
    <col min="15617" max="15617" width="11.5" style="27" bestFit="1" customWidth="1"/>
    <col min="15618" max="15618" width="12.33203125" style="27" bestFit="1" customWidth="1"/>
    <col min="15619" max="15619" width="10.5" style="27" bestFit="1" customWidth="1"/>
    <col min="15620" max="15621" width="8.6640625" style="27"/>
    <col min="15622" max="15622" width="15.6640625" style="27" customWidth="1"/>
    <col min="15623" max="15870" width="8.6640625" style="27"/>
    <col min="15871" max="15871" width="32.1640625" style="27" bestFit="1" customWidth="1"/>
    <col min="15872" max="15872" width="21.5" style="27" bestFit="1" customWidth="1"/>
    <col min="15873" max="15873" width="11.5" style="27" bestFit="1" customWidth="1"/>
    <col min="15874" max="15874" width="12.33203125" style="27" bestFit="1" customWidth="1"/>
    <col min="15875" max="15875" width="10.5" style="27" bestFit="1" customWidth="1"/>
    <col min="15876" max="15877" width="8.6640625" style="27"/>
    <col min="15878" max="15878" width="15.6640625" style="27" customWidth="1"/>
    <col min="15879" max="16126" width="8.6640625" style="27"/>
    <col min="16127" max="16127" width="32.1640625" style="27" bestFit="1" customWidth="1"/>
    <col min="16128" max="16128" width="21.5" style="27" bestFit="1" customWidth="1"/>
    <col min="16129" max="16129" width="11.5" style="27" bestFit="1" customWidth="1"/>
    <col min="16130" max="16130" width="12.33203125" style="27" bestFit="1" customWidth="1"/>
    <col min="16131" max="16131" width="10.5" style="27" bestFit="1" customWidth="1"/>
    <col min="16132" max="16133" width="8.6640625" style="27"/>
    <col min="16134" max="16134" width="15.6640625" style="27" customWidth="1"/>
    <col min="16135" max="16384" width="8.6640625" style="27"/>
  </cols>
  <sheetData>
    <row r="2" spans="1:7" x14ac:dyDescent="0.2">
      <c r="D2" s="115"/>
    </row>
    <row r="3" spans="1:7" s="42" customFormat="1" x14ac:dyDescent="0.2">
      <c r="A3" s="50" t="s">
        <v>30</v>
      </c>
      <c r="B3" s="51"/>
      <c r="C3" s="51"/>
      <c r="D3" s="51"/>
      <c r="E3" s="51"/>
      <c r="F3" s="51"/>
      <c r="G3" s="51"/>
    </row>
    <row r="4" spans="1:7" s="42" customFormat="1" x14ac:dyDescent="0.2">
      <c r="A4" s="52" t="s">
        <v>49</v>
      </c>
      <c r="B4" s="40" t="s">
        <v>178</v>
      </c>
      <c r="F4" s="53"/>
    </row>
    <row r="5" spans="1:7" s="42" customFormat="1" x14ac:dyDescent="0.2">
      <c r="A5" s="52" t="s">
        <v>107</v>
      </c>
      <c r="B5" s="40" t="s">
        <v>179</v>
      </c>
      <c r="F5" s="53"/>
    </row>
    <row r="6" spans="1:7" s="42" customFormat="1" x14ac:dyDescent="0.2">
      <c r="A6" s="52" t="s">
        <v>108</v>
      </c>
      <c r="B6" s="40" t="s">
        <v>180</v>
      </c>
      <c r="F6" s="53"/>
    </row>
    <row r="7" spans="1:7" s="42" customFormat="1" x14ac:dyDescent="0.2">
      <c r="A7" s="52" t="s">
        <v>109</v>
      </c>
      <c r="B7" s="40" t="s">
        <v>181</v>
      </c>
    </row>
    <row r="8" spans="1:7" s="42" customFormat="1" x14ac:dyDescent="0.2">
      <c r="A8" s="52" t="s">
        <v>50</v>
      </c>
      <c r="B8" s="40" t="s">
        <v>32</v>
      </c>
      <c r="C8" s="53"/>
      <c r="D8" s="53"/>
      <c r="E8" s="53"/>
      <c r="F8" s="53"/>
    </row>
    <row r="9" spans="1:7" s="42" customFormat="1" x14ac:dyDescent="0.2">
      <c r="A9" s="50"/>
      <c r="C9" s="53"/>
      <c r="D9" s="53"/>
      <c r="E9" s="53"/>
      <c r="F9" s="53"/>
    </row>
    <row r="10" spans="1:7" s="42" customFormat="1" x14ac:dyDescent="0.2">
      <c r="A10" s="150" t="s">
        <v>112</v>
      </c>
      <c r="B10" s="150"/>
      <c r="C10" s="53"/>
      <c r="D10" s="53"/>
      <c r="E10" s="53"/>
      <c r="F10" s="53"/>
      <c r="G10" s="53"/>
    </row>
    <row r="11" spans="1:7" s="42" customFormat="1" x14ac:dyDescent="0.2">
      <c r="A11" s="43"/>
      <c r="B11" s="44" t="s">
        <v>16</v>
      </c>
      <c r="C11" s="44" t="s">
        <v>17</v>
      </c>
      <c r="D11" s="44" t="s">
        <v>64</v>
      </c>
      <c r="E11" s="53"/>
      <c r="F11" s="53"/>
    </row>
    <row r="12" spans="1:7" s="42" customFormat="1" x14ac:dyDescent="0.2">
      <c r="A12" s="46">
        <v>1</v>
      </c>
      <c r="B12" s="47" t="s">
        <v>3</v>
      </c>
      <c r="C12" s="72">
        <f>ROUND($C$29*D12/100,2)</f>
        <v>71110.490000000005</v>
      </c>
      <c r="D12" s="73">
        <v>75</v>
      </c>
      <c r="E12" s="53"/>
      <c r="F12" s="53"/>
    </row>
    <row r="13" spans="1:7" s="42" customFormat="1" x14ac:dyDescent="0.2">
      <c r="A13" s="46">
        <v>2</v>
      </c>
      <c r="B13" s="47" t="s">
        <v>18</v>
      </c>
      <c r="C13" s="72">
        <f t="shared" ref="C13" si="0">ROUND($C$29*D13/100,2)</f>
        <v>23703.5</v>
      </c>
      <c r="D13" s="73">
        <v>25</v>
      </c>
      <c r="E13" s="53"/>
      <c r="F13" s="53"/>
    </row>
    <row r="14" spans="1:7" s="42" customFormat="1" x14ac:dyDescent="0.2">
      <c r="A14" s="46">
        <v>3</v>
      </c>
      <c r="B14" s="47" t="s">
        <v>20</v>
      </c>
      <c r="C14" s="72">
        <f>ROUND($C$29*D14/100,2)</f>
        <v>0</v>
      </c>
      <c r="D14" s="73"/>
      <c r="E14" s="53"/>
      <c r="F14" s="53"/>
    </row>
    <row r="15" spans="1:7" s="42" customFormat="1" x14ac:dyDescent="0.2">
      <c r="A15" s="46">
        <v>4</v>
      </c>
      <c r="B15" s="47" t="s">
        <v>19</v>
      </c>
      <c r="C15" s="72">
        <f>ROUND($C$29*D15/100,2)</f>
        <v>0</v>
      </c>
      <c r="D15" s="73"/>
      <c r="E15" s="53"/>
      <c r="F15" s="53"/>
    </row>
    <row r="16" spans="1:7" s="42" customFormat="1" x14ac:dyDescent="0.2">
      <c r="A16" s="46">
        <v>5</v>
      </c>
      <c r="B16" s="47" t="s">
        <v>52</v>
      </c>
      <c r="C16" s="72">
        <f>ROUND($C$29*D16/100,2)</f>
        <v>0</v>
      </c>
      <c r="D16" s="73"/>
      <c r="E16" s="53"/>
      <c r="F16" s="53"/>
    </row>
    <row r="17" spans="1:6" s="42" customFormat="1" x14ac:dyDescent="0.2">
      <c r="A17" s="151" t="s">
        <v>65</v>
      </c>
      <c r="B17" s="152"/>
      <c r="C17" s="54">
        <f>SUM(C12:C16)</f>
        <v>94813.99</v>
      </c>
      <c r="D17" s="54">
        <f>SUM(D12:D16)</f>
        <v>100</v>
      </c>
    </row>
    <row r="18" spans="1:6" s="42" customFormat="1" x14ac:dyDescent="0.2">
      <c r="A18" s="50"/>
      <c r="C18" s="53"/>
      <c r="D18" s="53"/>
      <c r="E18" s="53"/>
      <c r="F18" s="53"/>
    </row>
    <row r="19" spans="1:6" s="42" customFormat="1" x14ac:dyDescent="0.2">
      <c r="A19" s="153" t="s">
        <v>111</v>
      </c>
      <c r="B19" s="153"/>
    </row>
    <row r="20" spans="1:6" s="42" customFormat="1" x14ac:dyDescent="0.2">
      <c r="A20" s="154" t="s">
        <v>34</v>
      </c>
      <c r="B20" s="157"/>
      <c r="C20" s="44" t="s">
        <v>21</v>
      </c>
      <c r="D20" s="55" t="s">
        <v>47</v>
      </c>
      <c r="E20" s="56"/>
    </row>
    <row r="21" spans="1:6" s="42" customFormat="1" x14ac:dyDescent="0.2">
      <c r="A21" s="47" t="s">
        <v>6</v>
      </c>
      <c r="B21" s="47"/>
      <c r="C21" s="72">
        <f>G48</f>
        <v>43351.199999999997</v>
      </c>
      <c r="D21" s="72">
        <f t="shared" ref="D21:D26" si="1">IFERROR((ROUND(C21/$C$27*100,2)),0)</f>
        <v>48.92</v>
      </c>
      <c r="E21" s="57"/>
    </row>
    <row r="22" spans="1:6" s="42" customFormat="1" x14ac:dyDescent="0.2">
      <c r="A22" s="108" t="s">
        <v>143</v>
      </c>
      <c r="B22" s="47"/>
      <c r="C22" s="72">
        <f>G52</f>
        <v>7875</v>
      </c>
      <c r="D22" s="72">
        <f t="shared" si="1"/>
        <v>8.89</v>
      </c>
      <c r="E22" s="57"/>
    </row>
    <row r="23" spans="1:6" s="42" customFormat="1" ht="15" customHeight="1" x14ac:dyDescent="0.2">
      <c r="A23" s="47" t="s">
        <v>95</v>
      </c>
      <c r="B23" s="47"/>
      <c r="C23" s="72">
        <f>G56</f>
        <v>2500</v>
      </c>
      <c r="D23" s="72">
        <f t="shared" si="1"/>
        <v>2.82</v>
      </c>
      <c r="E23" s="57"/>
    </row>
    <row r="24" spans="1:6" s="42" customFormat="1" x14ac:dyDescent="0.2">
      <c r="A24" s="108" t="s">
        <v>147</v>
      </c>
      <c r="B24" s="47"/>
      <c r="C24" s="72">
        <f>G59</f>
        <v>4045</v>
      </c>
      <c r="D24" s="72">
        <f t="shared" si="1"/>
        <v>4.5599999999999996</v>
      </c>
      <c r="E24" s="57"/>
    </row>
    <row r="25" spans="1:6" s="42" customFormat="1" x14ac:dyDescent="0.2">
      <c r="A25" s="108" t="s">
        <v>146</v>
      </c>
      <c r="B25" s="47"/>
      <c r="C25" s="72">
        <f>G65</f>
        <v>30840</v>
      </c>
      <c r="D25" s="72">
        <f t="shared" si="1"/>
        <v>34.799999999999997</v>
      </c>
      <c r="E25" s="57"/>
    </row>
    <row r="26" spans="1:6" s="42" customFormat="1" ht="15" customHeight="1" x14ac:dyDescent="0.2">
      <c r="A26" s="47" t="s">
        <v>99</v>
      </c>
      <c r="B26" s="47"/>
      <c r="C26" s="72">
        <f>G70</f>
        <v>0</v>
      </c>
      <c r="D26" s="72">
        <f t="shared" si="1"/>
        <v>0</v>
      </c>
      <c r="E26" s="57"/>
    </row>
    <row r="27" spans="1:6" s="42" customFormat="1" x14ac:dyDescent="0.2">
      <c r="A27" s="158" t="s">
        <v>35</v>
      </c>
      <c r="B27" s="159"/>
      <c r="C27" s="74">
        <f>SUM(C21:C26)</f>
        <v>88611.199999999997</v>
      </c>
      <c r="D27" s="74"/>
      <c r="E27" s="57"/>
    </row>
    <row r="28" spans="1:6" s="42" customFormat="1" x14ac:dyDescent="0.2">
      <c r="A28" s="158" t="s">
        <v>36</v>
      </c>
      <c r="B28" s="159"/>
      <c r="C28" s="128">
        <f>G74</f>
        <v>6202.7840000000006</v>
      </c>
      <c r="D28" s="74"/>
      <c r="E28" s="57"/>
    </row>
    <row r="29" spans="1:6" s="42" customFormat="1" x14ac:dyDescent="0.2">
      <c r="A29" s="154" t="s">
        <v>37</v>
      </c>
      <c r="B29" s="157"/>
      <c r="C29" s="129">
        <f>SUM(C27:C28)</f>
        <v>94813.983999999997</v>
      </c>
      <c r="D29" s="75"/>
      <c r="E29" s="58"/>
    </row>
    <row r="30" spans="1:6" s="42" customFormat="1" x14ac:dyDescent="0.2"/>
    <row r="31" spans="1:6" s="42" customFormat="1" x14ac:dyDescent="0.2">
      <c r="A31" s="153" t="s">
        <v>103</v>
      </c>
      <c r="B31" s="153"/>
    </row>
    <row r="32" spans="1:6" s="42" customFormat="1" x14ac:dyDescent="0.2">
      <c r="A32" s="44"/>
      <c r="B32" s="44" t="s">
        <v>21</v>
      </c>
      <c r="C32" s="59"/>
    </row>
    <row r="33" spans="1:7" s="42" customFormat="1" x14ac:dyDescent="0.2">
      <c r="A33" s="47" t="s">
        <v>31</v>
      </c>
      <c r="B33" s="76"/>
    </row>
    <row r="34" spans="1:7" s="42" customFormat="1" x14ac:dyDescent="0.2">
      <c r="A34" s="47" t="s">
        <v>32</v>
      </c>
      <c r="B34" s="126">
        <f>G75</f>
        <v>94813.983999999997</v>
      </c>
    </row>
    <row r="35" spans="1:7" s="42" customFormat="1" x14ac:dyDescent="0.2">
      <c r="A35" s="47" t="s">
        <v>33</v>
      </c>
      <c r="B35" s="76"/>
    </row>
    <row r="36" spans="1:7" s="42" customFormat="1" x14ac:dyDescent="0.2">
      <c r="A36" s="60" t="s">
        <v>21</v>
      </c>
      <c r="B36" s="127">
        <f>SUM(B33:B35)</f>
        <v>94813.983999999997</v>
      </c>
    </row>
    <row r="37" spans="1:7" s="42" customFormat="1" x14ac:dyDescent="0.2"/>
    <row r="38" spans="1:7" s="42" customFormat="1" x14ac:dyDescent="0.2">
      <c r="A38" s="153" t="s">
        <v>104</v>
      </c>
      <c r="B38" s="153"/>
    </row>
    <row r="39" spans="1:7" s="42" customFormat="1" x14ac:dyDescent="0.2">
      <c r="A39" s="44"/>
      <c r="B39" s="44" t="s">
        <v>21</v>
      </c>
    </row>
    <row r="40" spans="1:7" s="42" customFormat="1" x14ac:dyDescent="0.2">
      <c r="A40" s="47" t="s">
        <v>22</v>
      </c>
      <c r="B40" s="76"/>
    </row>
    <row r="41" spans="1:7" s="42" customFormat="1" x14ac:dyDescent="0.2">
      <c r="A41" s="47" t="s">
        <v>23</v>
      </c>
      <c r="B41" s="76"/>
    </row>
    <row r="42" spans="1:7" s="42" customFormat="1" x14ac:dyDescent="0.2">
      <c r="A42" s="47" t="s">
        <v>24</v>
      </c>
      <c r="B42" s="76"/>
    </row>
    <row r="43" spans="1:7" s="42" customFormat="1" x14ac:dyDescent="0.2">
      <c r="A43" s="60" t="s">
        <v>21</v>
      </c>
      <c r="B43" s="54">
        <f>SUM(B40:B42)</f>
        <v>0</v>
      </c>
    </row>
    <row r="44" spans="1:7" s="42" customFormat="1" x14ac:dyDescent="0.2">
      <c r="A44" s="57"/>
      <c r="B44" s="88"/>
    </row>
    <row r="45" spans="1:7" s="42" customFormat="1" x14ac:dyDescent="0.2">
      <c r="A45" s="61" t="s">
        <v>110</v>
      </c>
      <c r="B45" s="50"/>
    </row>
    <row r="46" spans="1:7" s="42" customFormat="1" x14ac:dyDescent="0.2">
      <c r="A46" s="44" t="s">
        <v>38</v>
      </c>
      <c r="B46" s="44" t="s">
        <v>2</v>
      </c>
      <c r="C46" s="44" t="s">
        <v>39</v>
      </c>
      <c r="D46" s="44" t="s">
        <v>40</v>
      </c>
      <c r="E46" s="44" t="s">
        <v>46</v>
      </c>
      <c r="F46" s="44" t="s">
        <v>142</v>
      </c>
      <c r="G46" s="138" t="s">
        <v>21</v>
      </c>
    </row>
    <row r="47" spans="1:7" s="42" customFormat="1" x14ac:dyDescent="0.2">
      <c r="A47" s="62" t="s">
        <v>41</v>
      </c>
      <c r="B47" s="63"/>
      <c r="C47" s="63"/>
      <c r="D47" s="63"/>
      <c r="E47" s="63"/>
      <c r="F47" s="63"/>
      <c r="G47" s="63"/>
    </row>
    <row r="48" spans="1:7" s="42" customFormat="1" x14ac:dyDescent="0.2">
      <c r="A48" s="44" t="s">
        <v>42</v>
      </c>
      <c r="B48" s="154" t="s">
        <v>6</v>
      </c>
      <c r="C48" s="155"/>
      <c r="D48" s="155"/>
      <c r="E48" s="155"/>
      <c r="F48" s="156"/>
      <c r="G48" s="139">
        <f>SUM(G49:G51)</f>
        <v>43351.199999999997</v>
      </c>
    </row>
    <row r="49" spans="1:7" s="33" customFormat="1" ht="32" x14ac:dyDescent="0.2">
      <c r="A49" s="38" t="s">
        <v>121</v>
      </c>
      <c r="B49" s="31" t="s">
        <v>157</v>
      </c>
      <c r="C49" s="116" t="s">
        <v>196</v>
      </c>
      <c r="D49" s="31" t="s">
        <v>62</v>
      </c>
      <c r="E49" s="31">
        <v>18</v>
      </c>
      <c r="F49" s="31">
        <f>900*1.338</f>
        <v>1204.2</v>
      </c>
      <c r="G49" s="140">
        <f>ROUND(E49*F49,2)</f>
        <v>21675.599999999999</v>
      </c>
    </row>
    <row r="50" spans="1:7" s="33" customFormat="1" ht="32" x14ac:dyDescent="0.2">
      <c r="A50" s="39" t="s">
        <v>122</v>
      </c>
      <c r="B50" s="31" t="s">
        <v>152</v>
      </c>
      <c r="C50" s="116" t="s">
        <v>197</v>
      </c>
      <c r="D50" s="31" t="s">
        <v>62</v>
      </c>
      <c r="E50" s="31">
        <v>18</v>
      </c>
      <c r="F50" s="31">
        <f>900*1.338</f>
        <v>1204.2</v>
      </c>
      <c r="G50" s="140">
        <f>ROUND(E50*F50,2)</f>
        <v>21675.599999999999</v>
      </c>
    </row>
    <row r="51" spans="1:7" s="33" customFormat="1" x14ac:dyDescent="0.2">
      <c r="A51" s="39"/>
      <c r="B51" s="31"/>
      <c r="C51" s="31"/>
      <c r="D51" s="31"/>
      <c r="E51" s="31"/>
      <c r="F51" s="31"/>
      <c r="G51" s="141">
        <f>ROUND(E51*F51,2)</f>
        <v>0</v>
      </c>
    </row>
    <row r="52" spans="1:7" s="42" customFormat="1" x14ac:dyDescent="0.2">
      <c r="A52" s="44" t="s">
        <v>7</v>
      </c>
      <c r="B52" s="154" t="s">
        <v>8</v>
      </c>
      <c r="C52" s="160"/>
      <c r="D52" s="155"/>
      <c r="E52" s="155"/>
      <c r="F52" s="156"/>
      <c r="G52" s="139">
        <f>SUM(G53:G55)</f>
        <v>7875</v>
      </c>
    </row>
    <row r="53" spans="1:7" s="33" customFormat="1" ht="176" x14ac:dyDescent="0.2">
      <c r="A53" s="39" t="s">
        <v>132</v>
      </c>
      <c r="B53" s="31" t="s">
        <v>153</v>
      </c>
      <c r="C53" s="116" t="s">
        <v>193</v>
      </c>
      <c r="D53" s="31" t="s">
        <v>63</v>
      </c>
      <c r="E53" s="31">
        <v>45</v>
      </c>
      <c r="F53" s="130">
        <v>95</v>
      </c>
      <c r="G53" s="142">
        <f>ROUND(E53*F53,2)</f>
        <v>4275</v>
      </c>
    </row>
    <row r="54" spans="1:7" s="33" customFormat="1" ht="80" x14ac:dyDescent="0.2">
      <c r="A54" s="39" t="s">
        <v>162</v>
      </c>
      <c r="B54" s="31" t="s">
        <v>154</v>
      </c>
      <c r="C54" s="116" t="s">
        <v>175</v>
      </c>
      <c r="D54" s="31" t="s">
        <v>63</v>
      </c>
      <c r="E54" s="31">
        <v>30</v>
      </c>
      <c r="F54" s="31">
        <v>120</v>
      </c>
      <c r="G54" s="141">
        <f>ROUND(E54*F54,2)</f>
        <v>3600</v>
      </c>
    </row>
    <row r="55" spans="1:7" s="33" customFormat="1" x14ac:dyDescent="0.2">
      <c r="A55" s="39"/>
      <c r="B55" s="31"/>
      <c r="C55" s="31"/>
      <c r="D55" s="31"/>
      <c r="E55" s="31"/>
      <c r="F55" s="31"/>
      <c r="G55" s="141">
        <f>ROUND(E55*F55,2)</f>
        <v>0</v>
      </c>
    </row>
    <row r="56" spans="1:7" s="33" customFormat="1" x14ac:dyDescent="0.2">
      <c r="A56" s="86" t="s">
        <v>9</v>
      </c>
      <c r="B56" s="86" t="s">
        <v>95</v>
      </c>
      <c r="C56" s="86"/>
      <c r="D56" s="86"/>
      <c r="E56" s="86"/>
      <c r="F56" s="86"/>
      <c r="G56" s="143">
        <f>SUM(G57:G58)</f>
        <v>2500</v>
      </c>
    </row>
    <row r="57" spans="1:7" s="136" customFormat="1" ht="192" customHeight="1" x14ac:dyDescent="0.2">
      <c r="A57" s="134" t="s">
        <v>163</v>
      </c>
      <c r="B57" s="135" t="s">
        <v>189</v>
      </c>
      <c r="C57" s="131" t="s">
        <v>195</v>
      </c>
      <c r="D57" s="116" t="s">
        <v>63</v>
      </c>
      <c r="E57" s="116">
        <v>2</v>
      </c>
      <c r="F57" s="116">
        <v>1250</v>
      </c>
      <c r="G57" s="144">
        <f>ROUND(E57*F57,2)</f>
        <v>2500</v>
      </c>
    </row>
    <row r="58" spans="1:7" s="33" customFormat="1" x14ac:dyDescent="0.2">
      <c r="A58" s="39"/>
      <c r="B58" s="31"/>
      <c r="C58" s="31"/>
      <c r="D58" s="31"/>
      <c r="E58" s="31"/>
      <c r="F58" s="31"/>
      <c r="G58" s="141">
        <f>ROUND(E58*F58,2)</f>
        <v>0</v>
      </c>
    </row>
    <row r="59" spans="1:7" s="42" customFormat="1" x14ac:dyDescent="0.2">
      <c r="A59" s="44" t="s">
        <v>61</v>
      </c>
      <c r="B59" s="154" t="s">
        <v>96</v>
      </c>
      <c r="C59" s="155"/>
      <c r="D59" s="155"/>
      <c r="E59" s="155"/>
      <c r="F59" s="156"/>
      <c r="G59" s="139">
        <f>SUM(G60:G64)</f>
        <v>4045</v>
      </c>
    </row>
    <row r="60" spans="1:7" s="33" customFormat="1" ht="32" x14ac:dyDescent="0.2">
      <c r="A60" s="39" t="s">
        <v>164</v>
      </c>
      <c r="B60" s="117" t="s">
        <v>158</v>
      </c>
      <c r="C60" s="122" t="s">
        <v>172</v>
      </c>
      <c r="D60" s="118" t="s">
        <v>63</v>
      </c>
      <c r="E60" s="118">
        <v>1</v>
      </c>
      <c r="F60" s="118">
        <v>1000</v>
      </c>
      <c r="G60" s="141">
        <f>ROUND(E60*F60,2)</f>
        <v>1000</v>
      </c>
    </row>
    <row r="61" spans="1:7" s="33" customFormat="1" ht="32" x14ac:dyDescent="0.2">
      <c r="A61" s="39" t="s">
        <v>165</v>
      </c>
      <c r="B61" s="132" t="s">
        <v>192</v>
      </c>
      <c r="C61" s="121" t="s">
        <v>191</v>
      </c>
      <c r="D61" s="120" t="s">
        <v>63</v>
      </c>
      <c r="E61" s="133">
        <v>1750</v>
      </c>
      <c r="F61" s="133">
        <v>0.16</v>
      </c>
      <c r="G61" s="145">
        <f t="shared" ref="G61:G63" si="2">ROUND(E61*F61,2)</f>
        <v>280</v>
      </c>
    </row>
    <row r="62" spans="1:7" s="33" customFormat="1" ht="80" x14ac:dyDescent="0.2">
      <c r="A62" s="137" t="s">
        <v>166</v>
      </c>
      <c r="B62" s="132" t="s">
        <v>190</v>
      </c>
      <c r="C62" s="121" t="s">
        <v>194</v>
      </c>
      <c r="D62" s="120" t="s">
        <v>63</v>
      </c>
      <c r="E62" s="120">
        <v>35</v>
      </c>
      <c r="F62" s="120">
        <v>70</v>
      </c>
      <c r="G62" s="142">
        <f t="shared" ref="G62" si="3">ROUND(E62*F62,2)</f>
        <v>2450</v>
      </c>
    </row>
    <row r="63" spans="1:7" s="33" customFormat="1" ht="80" x14ac:dyDescent="0.2">
      <c r="A63" s="137" t="s">
        <v>167</v>
      </c>
      <c r="B63" s="119" t="s">
        <v>159</v>
      </c>
      <c r="C63" s="121" t="s">
        <v>177</v>
      </c>
      <c r="D63" s="120" t="s">
        <v>63</v>
      </c>
      <c r="E63" s="120">
        <v>45</v>
      </c>
      <c r="F63" s="120">
        <v>7</v>
      </c>
      <c r="G63" s="141">
        <f t="shared" si="2"/>
        <v>315</v>
      </c>
    </row>
    <row r="64" spans="1:7" s="33" customFormat="1" x14ac:dyDescent="0.2">
      <c r="A64" s="39"/>
      <c r="B64" s="31"/>
      <c r="C64" s="31"/>
      <c r="D64" s="31"/>
      <c r="E64" s="31"/>
      <c r="F64" s="31"/>
      <c r="G64" s="141">
        <f>ROUND(E64*F64,2)</f>
        <v>0</v>
      </c>
    </row>
    <row r="65" spans="1:8" s="42" customFormat="1" x14ac:dyDescent="0.2">
      <c r="A65" s="44" t="s">
        <v>93</v>
      </c>
      <c r="B65" s="154" t="s">
        <v>10</v>
      </c>
      <c r="C65" s="155"/>
      <c r="D65" s="155"/>
      <c r="E65" s="155"/>
      <c r="F65" s="156"/>
      <c r="G65" s="139">
        <f>SUM(G66:G69)</f>
        <v>30840</v>
      </c>
    </row>
    <row r="66" spans="1:8" s="33" customFormat="1" ht="192" x14ac:dyDescent="0.2">
      <c r="A66" s="39" t="s">
        <v>168</v>
      </c>
      <c r="B66" s="31" t="s">
        <v>156</v>
      </c>
      <c r="C66" s="131" t="s">
        <v>198</v>
      </c>
      <c r="D66" s="31" t="s">
        <v>63</v>
      </c>
      <c r="E66" s="31">
        <v>45</v>
      </c>
      <c r="F66" s="130">
        <v>282</v>
      </c>
      <c r="G66" s="142">
        <f>ROUND(E66*F66,2)</f>
        <v>12690</v>
      </c>
    </row>
    <row r="67" spans="1:8" s="33" customFormat="1" ht="96" customHeight="1" x14ac:dyDescent="0.2">
      <c r="A67" s="39" t="s">
        <v>169</v>
      </c>
      <c r="B67" s="31" t="s">
        <v>173</v>
      </c>
      <c r="C67" s="116" t="s">
        <v>174</v>
      </c>
      <c r="D67" s="31" t="s">
        <v>63</v>
      </c>
      <c r="E67" s="31">
        <v>45</v>
      </c>
      <c r="F67" s="31">
        <v>103.33329999999999</v>
      </c>
      <c r="G67" s="146">
        <f t="shared" ref="G67:G69" si="4">ROUND(E67*F67,2)</f>
        <v>4650</v>
      </c>
    </row>
    <row r="68" spans="1:8" s="33" customFormat="1" ht="96" x14ac:dyDescent="0.2">
      <c r="A68" s="39" t="s">
        <v>170</v>
      </c>
      <c r="B68" s="31" t="s">
        <v>155</v>
      </c>
      <c r="C68" s="116" t="s">
        <v>176</v>
      </c>
      <c r="D68" s="31" t="s">
        <v>63</v>
      </c>
      <c r="E68" s="31">
        <v>45</v>
      </c>
      <c r="F68" s="130">
        <v>300</v>
      </c>
      <c r="G68" s="145">
        <f t="shared" si="4"/>
        <v>13500</v>
      </c>
    </row>
    <row r="69" spans="1:8" s="33" customFormat="1" x14ac:dyDescent="0.2">
      <c r="A69" s="39"/>
      <c r="B69" s="31"/>
      <c r="C69" s="31"/>
      <c r="D69" s="31"/>
      <c r="E69" s="31"/>
      <c r="F69" s="31"/>
      <c r="G69" s="141">
        <f t="shared" si="4"/>
        <v>0</v>
      </c>
    </row>
    <row r="70" spans="1:8" s="33" customFormat="1" x14ac:dyDescent="0.2">
      <c r="A70" s="86" t="s">
        <v>94</v>
      </c>
      <c r="B70" s="86" t="s">
        <v>99</v>
      </c>
      <c r="C70" s="86"/>
      <c r="D70" s="86"/>
      <c r="E70" s="86"/>
      <c r="F70" s="86"/>
      <c r="G70" s="143">
        <f>SUM(G71:G72)</f>
        <v>0</v>
      </c>
    </row>
    <row r="71" spans="1:8" s="33" customFormat="1" ht="48" x14ac:dyDescent="0.2">
      <c r="A71" s="39" t="s">
        <v>171</v>
      </c>
      <c r="B71" s="31" t="s">
        <v>160</v>
      </c>
      <c r="C71" s="116" t="s">
        <v>161</v>
      </c>
      <c r="D71" s="31" t="s">
        <v>63</v>
      </c>
      <c r="E71" s="31">
        <v>0</v>
      </c>
      <c r="F71" s="31">
        <v>50</v>
      </c>
      <c r="G71" s="141">
        <f>ROUND(E71*F71,2)</f>
        <v>0</v>
      </c>
    </row>
    <row r="72" spans="1:8" s="33" customFormat="1" x14ac:dyDescent="0.2">
      <c r="A72" s="39"/>
      <c r="B72" s="31"/>
      <c r="C72" s="31"/>
      <c r="D72" s="31"/>
      <c r="E72" s="31"/>
      <c r="F72" s="31"/>
      <c r="G72" s="141">
        <f>ROUND(E72*F72,2)</f>
        <v>0</v>
      </c>
      <c r="H72" s="123"/>
    </row>
    <row r="73" spans="1:8" s="42" customFormat="1" x14ac:dyDescent="0.2">
      <c r="A73" s="161" t="s">
        <v>44</v>
      </c>
      <c r="B73" s="162"/>
      <c r="C73" s="162"/>
      <c r="D73" s="162"/>
      <c r="E73" s="162"/>
      <c r="F73" s="163"/>
      <c r="G73" s="147">
        <f>SUM(G48,G52,G56,G59,G65,G70)</f>
        <v>88611.199999999997</v>
      </c>
    </row>
    <row r="74" spans="1:8" s="33" customFormat="1" x14ac:dyDescent="0.2">
      <c r="A74" s="164" t="s">
        <v>45</v>
      </c>
      <c r="B74" s="165"/>
      <c r="C74" s="165"/>
      <c r="D74" s="165"/>
      <c r="E74" s="165"/>
      <c r="F74" s="166"/>
      <c r="G74" s="148">
        <f>G73*0.07</f>
        <v>6202.7840000000006</v>
      </c>
    </row>
    <row r="75" spans="1:8" s="42" customFormat="1" x14ac:dyDescent="0.2">
      <c r="A75" s="154" t="s">
        <v>12</v>
      </c>
      <c r="B75" s="155"/>
      <c r="C75" s="155"/>
      <c r="D75" s="155"/>
      <c r="E75" s="155"/>
      <c r="F75" s="156"/>
      <c r="G75" s="149">
        <f>SUM(G73:G74)</f>
        <v>94813.983999999997</v>
      </c>
    </row>
    <row r="76" spans="1:8" s="42" customFormat="1" x14ac:dyDescent="0.2"/>
    <row r="77" spans="1:8" s="42" customFormat="1" x14ac:dyDescent="0.2"/>
    <row r="78" spans="1:8" s="42" customFormat="1" x14ac:dyDescent="0.2"/>
    <row r="81" spans="8:8" x14ac:dyDescent="0.2">
      <c r="H81" s="124"/>
    </row>
  </sheetData>
  <sheetProtection formatCells="0" formatColumns="0" formatRows="0" insertRows="0" deleteRows="0" selectLockedCells="1"/>
  <dataConsolidate/>
  <mergeCells count="16">
    <mergeCell ref="A10:B10"/>
    <mergeCell ref="A17:B17"/>
    <mergeCell ref="A31:B31"/>
    <mergeCell ref="A19:B19"/>
    <mergeCell ref="A75:F75"/>
    <mergeCell ref="A20:B20"/>
    <mergeCell ref="A27:B27"/>
    <mergeCell ref="A29:B29"/>
    <mergeCell ref="B59:F59"/>
    <mergeCell ref="B48:F48"/>
    <mergeCell ref="B52:F52"/>
    <mergeCell ref="B65:F65"/>
    <mergeCell ref="A73:F73"/>
    <mergeCell ref="A74:F74"/>
    <mergeCell ref="A28:B28"/>
    <mergeCell ref="A38:B38"/>
  </mergeCells>
  <conditionalFormatting sqref="E11">
    <cfRule type="cellIs" dxfId="45" priority="6" operator="notBetween">
      <formula>0</formula>
      <formula>75</formula>
    </cfRule>
  </conditionalFormatting>
  <conditionalFormatting sqref="D17">
    <cfRule type="cellIs" dxfId="44" priority="1" operator="equal">
      <formula>0</formula>
    </cfRule>
    <cfRule type="cellIs" dxfId="43" priority="4" operator="lessThan">
      <formula>100</formula>
    </cfRule>
    <cfRule type="cellIs" dxfId="42" priority="5" operator="greaterThan">
      <formula>100</formula>
    </cfRule>
  </conditionalFormatting>
  <dataValidations xWindow="607" yWindow="409" count="14">
    <dataValidation type="decimal" operator="equal" allowBlank="1" showInputMessage="1" showErrorMessage="1" promptTitle="Tähelepanu!" prompt="AMIF tulu peab võrduma AMIF kuluga." sqref="B65578 IU65578 SQ65578 ACM65578 AMI65578 AWE65578 BGA65578 BPW65578 BZS65578 CJO65578 CTK65578 DDG65578 DNC65578 DWY65578 EGU65578 EQQ65578 FAM65578 FKI65578 FUE65578 GEA65578 GNW65578 GXS65578 HHO65578 HRK65578 IBG65578 ILC65578 IUY65578 JEU65578 JOQ65578 JYM65578 KII65578 KSE65578 LCA65578 LLW65578 LVS65578 MFO65578 MPK65578 MZG65578 NJC65578 NSY65578 OCU65578 OMQ65578 OWM65578 PGI65578 PQE65578 QAA65578 QJW65578 QTS65578 RDO65578 RNK65578 RXG65578 SHC65578 SQY65578 TAU65578 TKQ65578 TUM65578 UEI65578 UOE65578 UYA65578 VHW65578 VRS65578 WBO65578 WLK65578 WVG65578 B131114 IU131114 SQ131114 ACM131114 AMI131114 AWE131114 BGA131114 BPW131114 BZS131114 CJO131114 CTK131114 DDG131114 DNC131114 DWY131114 EGU131114 EQQ131114 FAM131114 FKI131114 FUE131114 GEA131114 GNW131114 GXS131114 HHO131114 HRK131114 IBG131114 ILC131114 IUY131114 JEU131114 JOQ131114 JYM131114 KII131114 KSE131114 LCA131114 LLW131114 LVS131114 MFO131114 MPK131114 MZG131114 NJC131114 NSY131114 OCU131114 OMQ131114 OWM131114 PGI131114 PQE131114 QAA131114 QJW131114 QTS131114 RDO131114 RNK131114 RXG131114 SHC131114 SQY131114 TAU131114 TKQ131114 TUM131114 UEI131114 UOE131114 UYA131114 VHW131114 VRS131114 WBO131114 WLK131114 WVG131114 B196650 IU196650 SQ196650 ACM196650 AMI196650 AWE196650 BGA196650 BPW196650 BZS196650 CJO196650 CTK196650 DDG196650 DNC196650 DWY196650 EGU196650 EQQ196650 FAM196650 FKI196650 FUE196650 GEA196650 GNW196650 GXS196650 HHO196650 HRK196650 IBG196650 ILC196650 IUY196650 JEU196650 JOQ196650 JYM196650 KII196650 KSE196650 LCA196650 LLW196650 LVS196650 MFO196650 MPK196650 MZG196650 NJC196650 NSY196650 OCU196650 OMQ196650 OWM196650 PGI196650 PQE196650 QAA196650 QJW196650 QTS196650 RDO196650 RNK196650 RXG196650 SHC196650 SQY196650 TAU196650 TKQ196650 TUM196650 UEI196650 UOE196650 UYA196650 VHW196650 VRS196650 WBO196650 WLK196650 WVG196650 B262186 IU262186 SQ262186 ACM262186 AMI262186 AWE262186 BGA262186 BPW262186 BZS262186 CJO262186 CTK262186 DDG262186 DNC262186 DWY262186 EGU262186 EQQ262186 FAM262186 FKI262186 FUE262186 GEA262186 GNW262186 GXS262186 HHO262186 HRK262186 IBG262186 ILC262186 IUY262186 JEU262186 JOQ262186 JYM262186 KII262186 KSE262186 LCA262186 LLW262186 LVS262186 MFO262186 MPK262186 MZG262186 NJC262186 NSY262186 OCU262186 OMQ262186 OWM262186 PGI262186 PQE262186 QAA262186 QJW262186 QTS262186 RDO262186 RNK262186 RXG262186 SHC262186 SQY262186 TAU262186 TKQ262186 TUM262186 UEI262186 UOE262186 UYA262186 VHW262186 VRS262186 WBO262186 WLK262186 WVG262186 B327722 IU327722 SQ327722 ACM327722 AMI327722 AWE327722 BGA327722 BPW327722 BZS327722 CJO327722 CTK327722 DDG327722 DNC327722 DWY327722 EGU327722 EQQ327722 FAM327722 FKI327722 FUE327722 GEA327722 GNW327722 GXS327722 HHO327722 HRK327722 IBG327722 ILC327722 IUY327722 JEU327722 JOQ327722 JYM327722 KII327722 KSE327722 LCA327722 LLW327722 LVS327722 MFO327722 MPK327722 MZG327722 NJC327722 NSY327722 OCU327722 OMQ327722 OWM327722 PGI327722 PQE327722 QAA327722 QJW327722 QTS327722 RDO327722 RNK327722 RXG327722 SHC327722 SQY327722 TAU327722 TKQ327722 TUM327722 UEI327722 UOE327722 UYA327722 VHW327722 VRS327722 WBO327722 WLK327722 WVG327722 B393258 IU393258 SQ393258 ACM393258 AMI393258 AWE393258 BGA393258 BPW393258 BZS393258 CJO393258 CTK393258 DDG393258 DNC393258 DWY393258 EGU393258 EQQ393258 FAM393258 FKI393258 FUE393258 GEA393258 GNW393258 GXS393258 HHO393258 HRK393258 IBG393258 ILC393258 IUY393258 JEU393258 JOQ393258 JYM393258 KII393258 KSE393258 LCA393258 LLW393258 LVS393258 MFO393258 MPK393258 MZG393258 NJC393258 NSY393258 OCU393258 OMQ393258 OWM393258 PGI393258 PQE393258 QAA393258 QJW393258 QTS393258 RDO393258 RNK393258 RXG393258 SHC393258 SQY393258 TAU393258 TKQ393258 TUM393258 UEI393258 UOE393258 UYA393258 VHW393258 VRS393258 WBO393258 WLK393258 WVG393258 B458794 IU458794 SQ458794 ACM458794 AMI458794 AWE458794 BGA458794 BPW458794 BZS458794 CJO458794 CTK458794 DDG458794 DNC458794 DWY458794 EGU458794 EQQ458794 FAM458794 FKI458794 FUE458794 GEA458794 GNW458794 GXS458794 HHO458794 HRK458794 IBG458794 ILC458794 IUY458794 JEU458794 JOQ458794 JYM458794 KII458794 KSE458794 LCA458794 LLW458794 LVS458794 MFO458794 MPK458794 MZG458794 NJC458794 NSY458794 OCU458794 OMQ458794 OWM458794 PGI458794 PQE458794 QAA458794 QJW458794 QTS458794 RDO458794 RNK458794 RXG458794 SHC458794 SQY458794 TAU458794 TKQ458794 TUM458794 UEI458794 UOE458794 UYA458794 VHW458794 VRS458794 WBO458794 WLK458794 WVG458794 B524330 IU524330 SQ524330 ACM524330 AMI524330 AWE524330 BGA524330 BPW524330 BZS524330 CJO524330 CTK524330 DDG524330 DNC524330 DWY524330 EGU524330 EQQ524330 FAM524330 FKI524330 FUE524330 GEA524330 GNW524330 GXS524330 HHO524330 HRK524330 IBG524330 ILC524330 IUY524330 JEU524330 JOQ524330 JYM524330 KII524330 KSE524330 LCA524330 LLW524330 LVS524330 MFO524330 MPK524330 MZG524330 NJC524330 NSY524330 OCU524330 OMQ524330 OWM524330 PGI524330 PQE524330 QAA524330 QJW524330 QTS524330 RDO524330 RNK524330 RXG524330 SHC524330 SQY524330 TAU524330 TKQ524330 TUM524330 UEI524330 UOE524330 UYA524330 VHW524330 VRS524330 WBO524330 WLK524330 WVG524330 B589866 IU589866 SQ589866 ACM589866 AMI589866 AWE589866 BGA589866 BPW589866 BZS589866 CJO589866 CTK589866 DDG589866 DNC589866 DWY589866 EGU589866 EQQ589866 FAM589866 FKI589866 FUE589866 GEA589866 GNW589866 GXS589866 HHO589866 HRK589866 IBG589866 ILC589866 IUY589866 JEU589866 JOQ589866 JYM589866 KII589866 KSE589866 LCA589866 LLW589866 LVS589866 MFO589866 MPK589866 MZG589866 NJC589866 NSY589866 OCU589866 OMQ589866 OWM589866 PGI589866 PQE589866 QAA589866 QJW589866 QTS589866 RDO589866 RNK589866 RXG589866 SHC589866 SQY589866 TAU589866 TKQ589866 TUM589866 UEI589866 UOE589866 UYA589866 VHW589866 VRS589866 WBO589866 WLK589866 WVG589866 B655402 IU655402 SQ655402 ACM655402 AMI655402 AWE655402 BGA655402 BPW655402 BZS655402 CJO655402 CTK655402 DDG655402 DNC655402 DWY655402 EGU655402 EQQ655402 FAM655402 FKI655402 FUE655402 GEA655402 GNW655402 GXS655402 HHO655402 HRK655402 IBG655402 ILC655402 IUY655402 JEU655402 JOQ655402 JYM655402 KII655402 KSE655402 LCA655402 LLW655402 LVS655402 MFO655402 MPK655402 MZG655402 NJC655402 NSY655402 OCU655402 OMQ655402 OWM655402 PGI655402 PQE655402 QAA655402 QJW655402 QTS655402 RDO655402 RNK655402 RXG655402 SHC655402 SQY655402 TAU655402 TKQ655402 TUM655402 UEI655402 UOE655402 UYA655402 VHW655402 VRS655402 WBO655402 WLK655402 WVG655402 B720938 IU720938 SQ720938 ACM720938 AMI720938 AWE720938 BGA720938 BPW720938 BZS720938 CJO720938 CTK720938 DDG720938 DNC720938 DWY720938 EGU720938 EQQ720938 FAM720938 FKI720938 FUE720938 GEA720938 GNW720938 GXS720938 HHO720938 HRK720938 IBG720938 ILC720938 IUY720938 JEU720938 JOQ720938 JYM720938 KII720938 KSE720938 LCA720938 LLW720938 LVS720938 MFO720938 MPK720938 MZG720938 NJC720938 NSY720938 OCU720938 OMQ720938 OWM720938 PGI720938 PQE720938 QAA720938 QJW720938 QTS720938 RDO720938 RNK720938 RXG720938 SHC720938 SQY720938 TAU720938 TKQ720938 TUM720938 UEI720938 UOE720938 UYA720938 VHW720938 VRS720938 WBO720938 WLK720938 WVG720938 B786474 IU786474 SQ786474 ACM786474 AMI786474 AWE786474 BGA786474 BPW786474 BZS786474 CJO786474 CTK786474 DDG786474 DNC786474 DWY786474 EGU786474 EQQ786474 FAM786474 FKI786474 FUE786474 GEA786474 GNW786474 GXS786474 HHO786474 HRK786474 IBG786474 ILC786474 IUY786474 JEU786474 JOQ786474 JYM786474 KII786474 KSE786474 LCA786474 LLW786474 LVS786474 MFO786474 MPK786474 MZG786474 NJC786474 NSY786474 OCU786474 OMQ786474 OWM786474 PGI786474 PQE786474 QAA786474 QJW786474 QTS786474 RDO786474 RNK786474 RXG786474 SHC786474 SQY786474 TAU786474 TKQ786474 TUM786474 UEI786474 UOE786474 UYA786474 VHW786474 VRS786474 WBO786474 WLK786474 WVG786474 B852010 IU852010 SQ852010 ACM852010 AMI852010 AWE852010 BGA852010 BPW852010 BZS852010 CJO852010 CTK852010 DDG852010 DNC852010 DWY852010 EGU852010 EQQ852010 FAM852010 FKI852010 FUE852010 GEA852010 GNW852010 GXS852010 HHO852010 HRK852010 IBG852010 ILC852010 IUY852010 JEU852010 JOQ852010 JYM852010 KII852010 KSE852010 LCA852010 LLW852010 LVS852010 MFO852010 MPK852010 MZG852010 NJC852010 NSY852010 OCU852010 OMQ852010 OWM852010 PGI852010 PQE852010 QAA852010 QJW852010 QTS852010 RDO852010 RNK852010 RXG852010 SHC852010 SQY852010 TAU852010 TKQ852010 TUM852010 UEI852010 UOE852010 UYA852010 VHW852010 VRS852010 WBO852010 WLK852010 WVG852010 B917546 IU917546 SQ917546 ACM917546 AMI917546 AWE917546 BGA917546 BPW917546 BZS917546 CJO917546 CTK917546 DDG917546 DNC917546 DWY917546 EGU917546 EQQ917546 FAM917546 FKI917546 FUE917546 GEA917546 GNW917546 GXS917546 HHO917546 HRK917546 IBG917546 ILC917546 IUY917546 JEU917546 JOQ917546 JYM917546 KII917546 KSE917546 LCA917546 LLW917546 LVS917546 MFO917546 MPK917546 MZG917546 NJC917546 NSY917546 OCU917546 OMQ917546 OWM917546 PGI917546 PQE917546 QAA917546 QJW917546 QTS917546 RDO917546 RNK917546 RXG917546 SHC917546 SQY917546 TAU917546 TKQ917546 TUM917546 UEI917546 UOE917546 UYA917546 VHW917546 VRS917546 WBO917546 WLK917546 WVG917546 B983082 IU983082 SQ983082 ACM983082 AMI983082 AWE983082 BGA983082 BPW983082 BZS983082 CJO983082 CTK983082 DDG983082 DNC983082 DWY983082 EGU983082 EQQ983082 FAM983082 FKI983082 FUE983082 GEA983082 GNW983082 GXS983082 HHO983082 HRK983082 IBG983082 ILC983082 IUY983082 JEU983082 JOQ983082 JYM983082 KII983082 KSE983082 LCA983082 LLW983082 LVS983082 MFO983082 MPK983082 MZG983082 NJC983082 NSY983082 OCU983082 OMQ983082 OWM983082 PGI983082 PQE983082 QAA983082 QJW983082 QTS983082 RDO983082 RNK983082 RXG983082 SHC983082 SQY983082 TAU983082 TKQ983082 TUM983082 UEI983082 UOE983082 UYA983082 VHW983082 VRS983082 WBO983082 WLK983082 WVG983082">
      <formula1>G65565</formula1>
    </dataValidation>
    <dataValidation type="decimal" operator="equal" allowBlank="1" showInputMessage="1" showErrorMessage="1" promptTitle="Tähelepanu!" prompt="Kogusumma peab olema võrdne projekti kogukuludega." sqref="B65574 IU65574 SQ65574 ACM65574 AMI65574 AWE65574 BGA65574 BPW65574 BZS65574 CJO65574 CTK65574 DDG65574 DNC65574 DWY65574 EGU65574 EQQ65574 FAM65574 FKI65574 FUE65574 GEA65574 GNW65574 GXS65574 HHO65574 HRK65574 IBG65574 ILC65574 IUY65574 JEU65574 JOQ65574 JYM65574 KII65574 KSE65574 LCA65574 LLW65574 LVS65574 MFO65574 MPK65574 MZG65574 NJC65574 NSY65574 OCU65574 OMQ65574 OWM65574 PGI65574 PQE65574 QAA65574 QJW65574 QTS65574 RDO65574 RNK65574 RXG65574 SHC65574 SQY65574 TAU65574 TKQ65574 TUM65574 UEI65574 UOE65574 UYA65574 VHW65574 VRS65574 WBO65574 WLK65574 WVG65574 B131110 IU131110 SQ131110 ACM131110 AMI131110 AWE131110 BGA131110 BPW131110 BZS131110 CJO131110 CTK131110 DDG131110 DNC131110 DWY131110 EGU131110 EQQ131110 FAM131110 FKI131110 FUE131110 GEA131110 GNW131110 GXS131110 HHO131110 HRK131110 IBG131110 ILC131110 IUY131110 JEU131110 JOQ131110 JYM131110 KII131110 KSE131110 LCA131110 LLW131110 LVS131110 MFO131110 MPK131110 MZG131110 NJC131110 NSY131110 OCU131110 OMQ131110 OWM131110 PGI131110 PQE131110 QAA131110 QJW131110 QTS131110 RDO131110 RNK131110 RXG131110 SHC131110 SQY131110 TAU131110 TKQ131110 TUM131110 UEI131110 UOE131110 UYA131110 VHW131110 VRS131110 WBO131110 WLK131110 WVG131110 B196646 IU196646 SQ196646 ACM196646 AMI196646 AWE196646 BGA196646 BPW196646 BZS196646 CJO196646 CTK196646 DDG196646 DNC196646 DWY196646 EGU196646 EQQ196646 FAM196646 FKI196646 FUE196646 GEA196646 GNW196646 GXS196646 HHO196646 HRK196646 IBG196646 ILC196646 IUY196646 JEU196646 JOQ196646 JYM196646 KII196646 KSE196646 LCA196646 LLW196646 LVS196646 MFO196646 MPK196646 MZG196646 NJC196646 NSY196646 OCU196646 OMQ196646 OWM196646 PGI196646 PQE196646 QAA196646 QJW196646 QTS196646 RDO196646 RNK196646 RXG196646 SHC196646 SQY196646 TAU196646 TKQ196646 TUM196646 UEI196646 UOE196646 UYA196646 VHW196646 VRS196646 WBO196646 WLK196646 WVG196646 B262182 IU262182 SQ262182 ACM262182 AMI262182 AWE262182 BGA262182 BPW262182 BZS262182 CJO262182 CTK262182 DDG262182 DNC262182 DWY262182 EGU262182 EQQ262182 FAM262182 FKI262182 FUE262182 GEA262182 GNW262182 GXS262182 HHO262182 HRK262182 IBG262182 ILC262182 IUY262182 JEU262182 JOQ262182 JYM262182 KII262182 KSE262182 LCA262182 LLW262182 LVS262182 MFO262182 MPK262182 MZG262182 NJC262182 NSY262182 OCU262182 OMQ262182 OWM262182 PGI262182 PQE262182 QAA262182 QJW262182 QTS262182 RDO262182 RNK262182 RXG262182 SHC262182 SQY262182 TAU262182 TKQ262182 TUM262182 UEI262182 UOE262182 UYA262182 VHW262182 VRS262182 WBO262182 WLK262182 WVG262182 B327718 IU327718 SQ327718 ACM327718 AMI327718 AWE327718 BGA327718 BPW327718 BZS327718 CJO327718 CTK327718 DDG327718 DNC327718 DWY327718 EGU327718 EQQ327718 FAM327718 FKI327718 FUE327718 GEA327718 GNW327718 GXS327718 HHO327718 HRK327718 IBG327718 ILC327718 IUY327718 JEU327718 JOQ327718 JYM327718 KII327718 KSE327718 LCA327718 LLW327718 LVS327718 MFO327718 MPK327718 MZG327718 NJC327718 NSY327718 OCU327718 OMQ327718 OWM327718 PGI327718 PQE327718 QAA327718 QJW327718 QTS327718 RDO327718 RNK327718 RXG327718 SHC327718 SQY327718 TAU327718 TKQ327718 TUM327718 UEI327718 UOE327718 UYA327718 VHW327718 VRS327718 WBO327718 WLK327718 WVG327718 B393254 IU393254 SQ393254 ACM393254 AMI393254 AWE393254 BGA393254 BPW393254 BZS393254 CJO393254 CTK393254 DDG393254 DNC393254 DWY393254 EGU393254 EQQ393254 FAM393254 FKI393254 FUE393254 GEA393254 GNW393254 GXS393254 HHO393254 HRK393254 IBG393254 ILC393254 IUY393254 JEU393254 JOQ393254 JYM393254 KII393254 KSE393254 LCA393254 LLW393254 LVS393254 MFO393254 MPK393254 MZG393254 NJC393254 NSY393254 OCU393254 OMQ393254 OWM393254 PGI393254 PQE393254 QAA393254 QJW393254 QTS393254 RDO393254 RNK393254 RXG393254 SHC393254 SQY393254 TAU393254 TKQ393254 TUM393254 UEI393254 UOE393254 UYA393254 VHW393254 VRS393254 WBO393254 WLK393254 WVG393254 B458790 IU458790 SQ458790 ACM458790 AMI458790 AWE458790 BGA458790 BPW458790 BZS458790 CJO458790 CTK458790 DDG458790 DNC458790 DWY458790 EGU458790 EQQ458790 FAM458790 FKI458790 FUE458790 GEA458790 GNW458790 GXS458790 HHO458790 HRK458790 IBG458790 ILC458790 IUY458790 JEU458790 JOQ458790 JYM458790 KII458790 KSE458790 LCA458790 LLW458790 LVS458790 MFO458790 MPK458790 MZG458790 NJC458790 NSY458790 OCU458790 OMQ458790 OWM458790 PGI458790 PQE458790 QAA458790 QJW458790 QTS458790 RDO458790 RNK458790 RXG458790 SHC458790 SQY458790 TAU458790 TKQ458790 TUM458790 UEI458790 UOE458790 UYA458790 VHW458790 VRS458790 WBO458790 WLK458790 WVG458790 B524326 IU524326 SQ524326 ACM524326 AMI524326 AWE524326 BGA524326 BPW524326 BZS524326 CJO524326 CTK524326 DDG524326 DNC524326 DWY524326 EGU524326 EQQ524326 FAM524326 FKI524326 FUE524326 GEA524326 GNW524326 GXS524326 HHO524326 HRK524326 IBG524326 ILC524326 IUY524326 JEU524326 JOQ524326 JYM524326 KII524326 KSE524326 LCA524326 LLW524326 LVS524326 MFO524326 MPK524326 MZG524326 NJC524326 NSY524326 OCU524326 OMQ524326 OWM524326 PGI524326 PQE524326 QAA524326 QJW524326 QTS524326 RDO524326 RNK524326 RXG524326 SHC524326 SQY524326 TAU524326 TKQ524326 TUM524326 UEI524326 UOE524326 UYA524326 VHW524326 VRS524326 WBO524326 WLK524326 WVG524326 B589862 IU589862 SQ589862 ACM589862 AMI589862 AWE589862 BGA589862 BPW589862 BZS589862 CJO589862 CTK589862 DDG589862 DNC589862 DWY589862 EGU589862 EQQ589862 FAM589862 FKI589862 FUE589862 GEA589862 GNW589862 GXS589862 HHO589862 HRK589862 IBG589862 ILC589862 IUY589862 JEU589862 JOQ589862 JYM589862 KII589862 KSE589862 LCA589862 LLW589862 LVS589862 MFO589862 MPK589862 MZG589862 NJC589862 NSY589862 OCU589862 OMQ589862 OWM589862 PGI589862 PQE589862 QAA589862 QJW589862 QTS589862 RDO589862 RNK589862 RXG589862 SHC589862 SQY589862 TAU589862 TKQ589862 TUM589862 UEI589862 UOE589862 UYA589862 VHW589862 VRS589862 WBO589862 WLK589862 WVG589862 B655398 IU655398 SQ655398 ACM655398 AMI655398 AWE655398 BGA655398 BPW655398 BZS655398 CJO655398 CTK655398 DDG655398 DNC655398 DWY655398 EGU655398 EQQ655398 FAM655398 FKI655398 FUE655398 GEA655398 GNW655398 GXS655398 HHO655398 HRK655398 IBG655398 ILC655398 IUY655398 JEU655398 JOQ655398 JYM655398 KII655398 KSE655398 LCA655398 LLW655398 LVS655398 MFO655398 MPK655398 MZG655398 NJC655398 NSY655398 OCU655398 OMQ655398 OWM655398 PGI655398 PQE655398 QAA655398 QJW655398 QTS655398 RDO655398 RNK655398 RXG655398 SHC655398 SQY655398 TAU655398 TKQ655398 TUM655398 UEI655398 UOE655398 UYA655398 VHW655398 VRS655398 WBO655398 WLK655398 WVG655398 B720934 IU720934 SQ720934 ACM720934 AMI720934 AWE720934 BGA720934 BPW720934 BZS720934 CJO720934 CTK720934 DDG720934 DNC720934 DWY720934 EGU720934 EQQ720934 FAM720934 FKI720934 FUE720934 GEA720934 GNW720934 GXS720934 HHO720934 HRK720934 IBG720934 ILC720934 IUY720934 JEU720934 JOQ720934 JYM720934 KII720934 KSE720934 LCA720934 LLW720934 LVS720934 MFO720934 MPK720934 MZG720934 NJC720934 NSY720934 OCU720934 OMQ720934 OWM720934 PGI720934 PQE720934 QAA720934 QJW720934 QTS720934 RDO720934 RNK720934 RXG720934 SHC720934 SQY720934 TAU720934 TKQ720934 TUM720934 UEI720934 UOE720934 UYA720934 VHW720934 VRS720934 WBO720934 WLK720934 WVG720934 B786470 IU786470 SQ786470 ACM786470 AMI786470 AWE786470 BGA786470 BPW786470 BZS786470 CJO786470 CTK786470 DDG786470 DNC786470 DWY786470 EGU786470 EQQ786470 FAM786470 FKI786470 FUE786470 GEA786470 GNW786470 GXS786470 HHO786470 HRK786470 IBG786470 ILC786470 IUY786470 JEU786470 JOQ786470 JYM786470 KII786470 KSE786470 LCA786470 LLW786470 LVS786470 MFO786470 MPK786470 MZG786470 NJC786470 NSY786470 OCU786470 OMQ786470 OWM786470 PGI786470 PQE786470 QAA786470 QJW786470 QTS786470 RDO786470 RNK786470 RXG786470 SHC786470 SQY786470 TAU786470 TKQ786470 TUM786470 UEI786470 UOE786470 UYA786470 VHW786470 VRS786470 WBO786470 WLK786470 WVG786470 B852006 IU852006 SQ852006 ACM852006 AMI852006 AWE852006 BGA852006 BPW852006 BZS852006 CJO852006 CTK852006 DDG852006 DNC852006 DWY852006 EGU852006 EQQ852006 FAM852006 FKI852006 FUE852006 GEA852006 GNW852006 GXS852006 HHO852006 HRK852006 IBG852006 ILC852006 IUY852006 JEU852006 JOQ852006 JYM852006 KII852006 KSE852006 LCA852006 LLW852006 LVS852006 MFO852006 MPK852006 MZG852006 NJC852006 NSY852006 OCU852006 OMQ852006 OWM852006 PGI852006 PQE852006 QAA852006 QJW852006 QTS852006 RDO852006 RNK852006 RXG852006 SHC852006 SQY852006 TAU852006 TKQ852006 TUM852006 UEI852006 UOE852006 UYA852006 VHW852006 VRS852006 WBO852006 WLK852006 WVG852006 B917542 IU917542 SQ917542 ACM917542 AMI917542 AWE917542 BGA917542 BPW917542 BZS917542 CJO917542 CTK917542 DDG917542 DNC917542 DWY917542 EGU917542 EQQ917542 FAM917542 FKI917542 FUE917542 GEA917542 GNW917542 GXS917542 HHO917542 HRK917542 IBG917542 ILC917542 IUY917542 JEU917542 JOQ917542 JYM917542 KII917542 KSE917542 LCA917542 LLW917542 LVS917542 MFO917542 MPK917542 MZG917542 NJC917542 NSY917542 OCU917542 OMQ917542 OWM917542 PGI917542 PQE917542 QAA917542 QJW917542 QTS917542 RDO917542 RNK917542 RXG917542 SHC917542 SQY917542 TAU917542 TKQ917542 TUM917542 UEI917542 UOE917542 UYA917542 VHW917542 VRS917542 WBO917542 WLK917542 WVG917542 B983078 IU983078 SQ983078 ACM983078 AMI983078 AWE983078 BGA983078 BPW983078 BZS983078 CJO983078 CTK983078 DDG983078 DNC983078 DWY983078 EGU983078 EQQ983078 FAM983078 FKI983078 FUE983078 GEA983078 GNW983078 GXS983078 HHO983078 HRK983078 IBG983078 ILC983078 IUY983078 JEU983078 JOQ983078 JYM983078 KII983078 KSE983078 LCA983078 LLW983078 LVS983078 MFO983078 MPK983078 MZG983078 NJC983078 NSY983078 OCU983078 OMQ983078 OWM983078 PGI983078 PQE983078 QAA983078 QJW983078 QTS983078 RDO983078 RNK983078 RXG983078 SHC983078 SQY983078 TAU983078 TKQ983078 TUM983078 UEI983078 UOE983078 UYA983078 VHW983078 VRS983078 WBO983078 WLK983078 WVG983078">
      <formula1>G65565</formula1>
    </dataValidation>
    <dataValidation type="decimal" operator="lessThan" allowBlank="1" showInputMessage="1" showErrorMessage="1" promptTitle="Tähelepanu!" prompt="SiM toetus on kuni 25% projekti kogukuludest." sqref="IZ37:IZ44 SV37:SV44 ACR37:ACR44 AMN37:AMN44 AWJ37:AWJ44 BGF37:BGF44 BQB37:BQB44 BZX37:BZX44 CJT37:CJT44 CTP37:CTP44 DDL37:DDL44 DNH37:DNH44 DXD37:DXD44 EGZ37:EGZ44 EQV37:EQV44 FAR37:FAR44 FKN37:FKN44 FUJ37:FUJ44 GEF37:GEF44 GOB37:GOB44 GXX37:GXX44 HHT37:HHT44 HRP37:HRP44 IBL37:IBL44 ILH37:ILH44 IVD37:IVD44 JEZ37:JEZ44 JOV37:JOV44 JYR37:JYR44 KIN37:KIN44 KSJ37:KSJ44 LCF37:LCF44 LMB37:LMB44 LVX37:LVX44 MFT37:MFT44 MPP37:MPP44 MZL37:MZL44 NJH37:NJH44 NTD37:NTD44 OCZ37:OCZ44 OMV37:OMV44 OWR37:OWR44 PGN37:PGN44 PQJ37:PQJ44 QAF37:QAF44 QKB37:QKB44 QTX37:QTX44 RDT37:RDT44 RNP37:RNP44 RXL37:RXL44 SHH37:SHH44 SRD37:SRD44 TAZ37:TAZ44 TKV37:TKV44 TUR37:TUR44 UEN37:UEN44 UOJ37:UOJ44 UYF37:UYF44 VIB37:VIB44 VRX37:VRX44 WBT37:WBT44 WLP37:WLP44 WVL37:WVL44 JB65565 SX65565 ACT65565 AMP65565 AWL65565 BGH65565 BQD65565 BZZ65565 CJV65565 CTR65565 DDN65565 DNJ65565 DXF65565 EHB65565 EQX65565 FAT65565 FKP65565 FUL65565 GEH65565 GOD65565 GXZ65565 HHV65565 HRR65565 IBN65565 ILJ65565 IVF65565 JFB65565 JOX65565 JYT65565 KIP65565 KSL65565 LCH65565 LMD65565 LVZ65565 MFV65565 MPR65565 MZN65565 NJJ65565 NTF65565 ODB65565 OMX65565 OWT65565 PGP65565 PQL65565 QAH65565 QKD65565 QTZ65565 RDV65565 RNR65565 RXN65565 SHJ65565 SRF65565 TBB65565 TKX65565 TUT65565 UEP65565 UOL65565 UYH65565 VID65565 VRZ65565 WBV65565 WLR65565 WVN65565 JB131101 SX131101 ACT131101 AMP131101 AWL131101 BGH131101 BQD131101 BZZ131101 CJV131101 CTR131101 DDN131101 DNJ131101 DXF131101 EHB131101 EQX131101 FAT131101 FKP131101 FUL131101 GEH131101 GOD131101 GXZ131101 HHV131101 HRR131101 IBN131101 ILJ131101 IVF131101 JFB131101 JOX131101 JYT131101 KIP131101 KSL131101 LCH131101 LMD131101 LVZ131101 MFV131101 MPR131101 MZN131101 NJJ131101 NTF131101 ODB131101 OMX131101 OWT131101 PGP131101 PQL131101 QAH131101 QKD131101 QTZ131101 RDV131101 RNR131101 RXN131101 SHJ131101 SRF131101 TBB131101 TKX131101 TUT131101 UEP131101 UOL131101 UYH131101 VID131101 VRZ131101 WBV131101 WLR131101 WVN131101 JB196637 SX196637 ACT196637 AMP196637 AWL196637 BGH196637 BQD196637 BZZ196637 CJV196637 CTR196637 DDN196637 DNJ196637 DXF196637 EHB196637 EQX196637 FAT196637 FKP196637 FUL196637 GEH196637 GOD196637 GXZ196637 HHV196637 HRR196637 IBN196637 ILJ196637 IVF196637 JFB196637 JOX196637 JYT196637 KIP196637 KSL196637 LCH196637 LMD196637 LVZ196637 MFV196637 MPR196637 MZN196637 NJJ196637 NTF196637 ODB196637 OMX196637 OWT196637 PGP196637 PQL196637 QAH196637 QKD196637 QTZ196637 RDV196637 RNR196637 RXN196637 SHJ196637 SRF196637 TBB196637 TKX196637 TUT196637 UEP196637 UOL196637 UYH196637 VID196637 VRZ196637 WBV196637 WLR196637 WVN196637 JB262173 SX262173 ACT262173 AMP262173 AWL262173 BGH262173 BQD262173 BZZ262173 CJV262173 CTR262173 DDN262173 DNJ262173 DXF262173 EHB262173 EQX262173 FAT262173 FKP262173 FUL262173 GEH262173 GOD262173 GXZ262173 HHV262173 HRR262173 IBN262173 ILJ262173 IVF262173 JFB262173 JOX262173 JYT262173 KIP262173 KSL262173 LCH262173 LMD262173 LVZ262173 MFV262173 MPR262173 MZN262173 NJJ262173 NTF262173 ODB262173 OMX262173 OWT262173 PGP262173 PQL262173 QAH262173 QKD262173 QTZ262173 RDV262173 RNR262173 RXN262173 SHJ262173 SRF262173 TBB262173 TKX262173 TUT262173 UEP262173 UOL262173 UYH262173 VID262173 VRZ262173 WBV262173 WLR262173 WVN262173 JB327709 SX327709 ACT327709 AMP327709 AWL327709 BGH327709 BQD327709 BZZ327709 CJV327709 CTR327709 DDN327709 DNJ327709 DXF327709 EHB327709 EQX327709 FAT327709 FKP327709 FUL327709 GEH327709 GOD327709 GXZ327709 HHV327709 HRR327709 IBN327709 ILJ327709 IVF327709 JFB327709 JOX327709 JYT327709 KIP327709 KSL327709 LCH327709 LMD327709 LVZ327709 MFV327709 MPR327709 MZN327709 NJJ327709 NTF327709 ODB327709 OMX327709 OWT327709 PGP327709 PQL327709 QAH327709 QKD327709 QTZ327709 RDV327709 RNR327709 RXN327709 SHJ327709 SRF327709 TBB327709 TKX327709 TUT327709 UEP327709 UOL327709 UYH327709 VID327709 VRZ327709 WBV327709 WLR327709 WVN327709 JB393245 SX393245 ACT393245 AMP393245 AWL393245 BGH393245 BQD393245 BZZ393245 CJV393245 CTR393245 DDN393245 DNJ393245 DXF393245 EHB393245 EQX393245 FAT393245 FKP393245 FUL393245 GEH393245 GOD393245 GXZ393245 HHV393245 HRR393245 IBN393245 ILJ393245 IVF393245 JFB393245 JOX393245 JYT393245 KIP393245 KSL393245 LCH393245 LMD393245 LVZ393245 MFV393245 MPR393245 MZN393245 NJJ393245 NTF393245 ODB393245 OMX393245 OWT393245 PGP393245 PQL393245 QAH393245 QKD393245 QTZ393245 RDV393245 RNR393245 RXN393245 SHJ393245 SRF393245 TBB393245 TKX393245 TUT393245 UEP393245 UOL393245 UYH393245 VID393245 VRZ393245 WBV393245 WLR393245 WVN393245 JB458781 SX458781 ACT458781 AMP458781 AWL458781 BGH458781 BQD458781 BZZ458781 CJV458781 CTR458781 DDN458781 DNJ458781 DXF458781 EHB458781 EQX458781 FAT458781 FKP458781 FUL458781 GEH458781 GOD458781 GXZ458781 HHV458781 HRR458781 IBN458781 ILJ458781 IVF458781 JFB458781 JOX458781 JYT458781 KIP458781 KSL458781 LCH458781 LMD458781 LVZ458781 MFV458781 MPR458781 MZN458781 NJJ458781 NTF458781 ODB458781 OMX458781 OWT458781 PGP458781 PQL458781 QAH458781 QKD458781 QTZ458781 RDV458781 RNR458781 RXN458781 SHJ458781 SRF458781 TBB458781 TKX458781 TUT458781 UEP458781 UOL458781 UYH458781 VID458781 VRZ458781 WBV458781 WLR458781 WVN458781 JB524317 SX524317 ACT524317 AMP524317 AWL524317 BGH524317 BQD524317 BZZ524317 CJV524317 CTR524317 DDN524317 DNJ524317 DXF524317 EHB524317 EQX524317 FAT524317 FKP524317 FUL524317 GEH524317 GOD524317 GXZ524317 HHV524317 HRR524317 IBN524317 ILJ524317 IVF524317 JFB524317 JOX524317 JYT524317 KIP524317 KSL524317 LCH524317 LMD524317 LVZ524317 MFV524317 MPR524317 MZN524317 NJJ524317 NTF524317 ODB524317 OMX524317 OWT524317 PGP524317 PQL524317 QAH524317 QKD524317 QTZ524317 RDV524317 RNR524317 RXN524317 SHJ524317 SRF524317 TBB524317 TKX524317 TUT524317 UEP524317 UOL524317 UYH524317 VID524317 VRZ524317 WBV524317 WLR524317 WVN524317 JB589853 SX589853 ACT589853 AMP589853 AWL589853 BGH589853 BQD589853 BZZ589853 CJV589853 CTR589853 DDN589853 DNJ589853 DXF589853 EHB589853 EQX589853 FAT589853 FKP589853 FUL589853 GEH589853 GOD589853 GXZ589853 HHV589853 HRR589853 IBN589853 ILJ589853 IVF589853 JFB589853 JOX589853 JYT589853 KIP589853 KSL589853 LCH589853 LMD589853 LVZ589853 MFV589853 MPR589853 MZN589853 NJJ589853 NTF589853 ODB589853 OMX589853 OWT589853 PGP589853 PQL589853 QAH589853 QKD589853 QTZ589853 RDV589853 RNR589853 RXN589853 SHJ589853 SRF589853 TBB589853 TKX589853 TUT589853 UEP589853 UOL589853 UYH589853 VID589853 VRZ589853 WBV589853 WLR589853 WVN589853 JB655389 SX655389 ACT655389 AMP655389 AWL655389 BGH655389 BQD655389 BZZ655389 CJV655389 CTR655389 DDN655389 DNJ655389 DXF655389 EHB655389 EQX655389 FAT655389 FKP655389 FUL655389 GEH655389 GOD655389 GXZ655389 HHV655389 HRR655389 IBN655389 ILJ655389 IVF655389 JFB655389 JOX655389 JYT655389 KIP655389 KSL655389 LCH655389 LMD655389 LVZ655389 MFV655389 MPR655389 MZN655389 NJJ655389 NTF655389 ODB655389 OMX655389 OWT655389 PGP655389 PQL655389 QAH655389 QKD655389 QTZ655389 RDV655389 RNR655389 RXN655389 SHJ655389 SRF655389 TBB655389 TKX655389 TUT655389 UEP655389 UOL655389 UYH655389 VID655389 VRZ655389 WBV655389 WLR655389 WVN655389 JB720925 SX720925 ACT720925 AMP720925 AWL720925 BGH720925 BQD720925 BZZ720925 CJV720925 CTR720925 DDN720925 DNJ720925 DXF720925 EHB720925 EQX720925 FAT720925 FKP720925 FUL720925 GEH720925 GOD720925 GXZ720925 HHV720925 HRR720925 IBN720925 ILJ720925 IVF720925 JFB720925 JOX720925 JYT720925 KIP720925 KSL720925 LCH720925 LMD720925 LVZ720925 MFV720925 MPR720925 MZN720925 NJJ720925 NTF720925 ODB720925 OMX720925 OWT720925 PGP720925 PQL720925 QAH720925 QKD720925 QTZ720925 RDV720925 RNR720925 RXN720925 SHJ720925 SRF720925 TBB720925 TKX720925 TUT720925 UEP720925 UOL720925 UYH720925 VID720925 VRZ720925 WBV720925 WLR720925 WVN720925 JB786461 SX786461 ACT786461 AMP786461 AWL786461 BGH786461 BQD786461 BZZ786461 CJV786461 CTR786461 DDN786461 DNJ786461 DXF786461 EHB786461 EQX786461 FAT786461 FKP786461 FUL786461 GEH786461 GOD786461 GXZ786461 HHV786461 HRR786461 IBN786461 ILJ786461 IVF786461 JFB786461 JOX786461 JYT786461 KIP786461 KSL786461 LCH786461 LMD786461 LVZ786461 MFV786461 MPR786461 MZN786461 NJJ786461 NTF786461 ODB786461 OMX786461 OWT786461 PGP786461 PQL786461 QAH786461 QKD786461 QTZ786461 RDV786461 RNR786461 RXN786461 SHJ786461 SRF786461 TBB786461 TKX786461 TUT786461 UEP786461 UOL786461 UYH786461 VID786461 VRZ786461 WBV786461 WLR786461 WVN786461 JB851997 SX851997 ACT851997 AMP851997 AWL851997 BGH851997 BQD851997 BZZ851997 CJV851997 CTR851997 DDN851997 DNJ851997 DXF851997 EHB851997 EQX851997 FAT851997 FKP851997 FUL851997 GEH851997 GOD851997 GXZ851997 HHV851997 HRR851997 IBN851997 ILJ851997 IVF851997 JFB851997 JOX851997 JYT851997 KIP851997 KSL851997 LCH851997 LMD851997 LVZ851997 MFV851997 MPR851997 MZN851997 NJJ851997 NTF851997 ODB851997 OMX851997 OWT851997 PGP851997 PQL851997 QAH851997 QKD851997 QTZ851997 RDV851997 RNR851997 RXN851997 SHJ851997 SRF851997 TBB851997 TKX851997 TUT851997 UEP851997 UOL851997 UYH851997 VID851997 VRZ851997 WBV851997 WLR851997 WVN851997 JB917533 SX917533 ACT917533 AMP917533 AWL917533 BGH917533 BQD917533 BZZ917533 CJV917533 CTR917533 DDN917533 DNJ917533 DXF917533 EHB917533 EQX917533 FAT917533 FKP917533 FUL917533 GEH917533 GOD917533 GXZ917533 HHV917533 HRR917533 IBN917533 ILJ917533 IVF917533 JFB917533 JOX917533 JYT917533 KIP917533 KSL917533 LCH917533 LMD917533 LVZ917533 MFV917533 MPR917533 MZN917533 NJJ917533 NTF917533 ODB917533 OMX917533 OWT917533 PGP917533 PQL917533 QAH917533 QKD917533 QTZ917533 RDV917533 RNR917533 RXN917533 SHJ917533 SRF917533 TBB917533 TKX917533 TUT917533 UEP917533 UOL917533 UYH917533 VID917533 VRZ917533 WBV917533 WLR917533 WVN917533 JB983069 SX983069 ACT983069 AMP983069 AWL983069 BGH983069 BQD983069 BZZ983069 CJV983069 CTR983069 DDN983069 DNJ983069 DXF983069 EHB983069 EQX983069 FAT983069 FKP983069 FUL983069 GEH983069 GOD983069 GXZ983069 HHV983069 HRR983069 IBN983069 ILJ983069 IVF983069 JFB983069 JOX983069 JYT983069 KIP983069 KSL983069 LCH983069 LMD983069 LVZ983069 MFV983069 MPR983069 MZN983069 NJJ983069 NTF983069 ODB983069 OMX983069 OWT983069 PGP983069 PQL983069 QAH983069 QKD983069 QTZ983069 RDV983069 RNR983069 RXN983069 SHJ983069 SRF983069 TBB983069 TKX983069 TUT983069 UEP983069 UOL983069 UYH983069 VID983069 VRZ983069 WBV983069 WLR983069 WVN983069">
      <formula1>IX37*0.25</formula1>
    </dataValidation>
    <dataValidation type="decimal" operator="lessThan" allowBlank="1" showInputMessage="1" showErrorMessage="1" promptTitle="Tähelepanu!" prompt="AMIF toetus on kuni 75% kogukuludest." sqref="IY37:IY44 SU37:SU44 ACQ37:ACQ44 AMM37:AMM44 AWI37:AWI44 BGE37:BGE44 BQA37:BQA44 BZW37:BZW44 CJS37:CJS44 CTO37:CTO44 DDK37:DDK44 DNG37:DNG44 DXC37:DXC44 EGY37:EGY44 EQU37:EQU44 FAQ37:FAQ44 FKM37:FKM44 FUI37:FUI44 GEE37:GEE44 GOA37:GOA44 GXW37:GXW44 HHS37:HHS44 HRO37:HRO44 IBK37:IBK44 ILG37:ILG44 IVC37:IVC44 JEY37:JEY44 JOU37:JOU44 JYQ37:JYQ44 KIM37:KIM44 KSI37:KSI44 LCE37:LCE44 LMA37:LMA44 LVW37:LVW44 MFS37:MFS44 MPO37:MPO44 MZK37:MZK44 NJG37:NJG44 NTC37:NTC44 OCY37:OCY44 OMU37:OMU44 OWQ37:OWQ44 PGM37:PGM44 PQI37:PQI44 QAE37:QAE44 QKA37:QKA44 QTW37:QTW44 RDS37:RDS44 RNO37:RNO44 RXK37:RXK44 SHG37:SHG44 SRC37:SRC44 TAY37:TAY44 TKU37:TKU44 TUQ37:TUQ44 UEM37:UEM44 UOI37:UOI44 UYE37:UYE44 VIA37:VIA44 VRW37:VRW44 WBS37:WBS44 WLO37:WLO44 WVK37:WVK44 JA65565 SW65565 ACS65565 AMO65565 AWK65565 BGG65565 BQC65565 BZY65565 CJU65565 CTQ65565 DDM65565 DNI65565 DXE65565 EHA65565 EQW65565 FAS65565 FKO65565 FUK65565 GEG65565 GOC65565 GXY65565 HHU65565 HRQ65565 IBM65565 ILI65565 IVE65565 JFA65565 JOW65565 JYS65565 KIO65565 KSK65565 LCG65565 LMC65565 LVY65565 MFU65565 MPQ65565 MZM65565 NJI65565 NTE65565 ODA65565 OMW65565 OWS65565 PGO65565 PQK65565 QAG65565 QKC65565 QTY65565 RDU65565 RNQ65565 RXM65565 SHI65565 SRE65565 TBA65565 TKW65565 TUS65565 UEO65565 UOK65565 UYG65565 VIC65565 VRY65565 WBU65565 WLQ65565 WVM65565 JA131101 SW131101 ACS131101 AMO131101 AWK131101 BGG131101 BQC131101 BZY131101 CJU131101 CTQ131101 DDM131101 DNI131101 DXE131101 EHA131101 EQW131101 FAS131101 FKO131101 FUK131101 GEG131101 GOC131101 GXY131101 HHU131101 HRQ131101 IBM131101 ILI131101 IVE131101 JFA131101 JOW131101 JYS131101 KIO131101 KSK131101 LCG131101 LMC131101 LVY131101 MFU131101 MPQ131101 MZM131101 NJI131101 NTE131101 ODA131101 OMW131101 OWS131101 PGO131101 PQK131101 QAG131101 QKC131101 QTY131101 RDU131101 RNQ131101 RXM131101 SHI131101 SRE131101 TBA131101 TKW131101 TUS131101 UEO131101 UOK131101 UYG131101 VIC131101 VRY131101 WBU131101 WLQ131101 WVM131101 JA196637 SW196637 ACS196637 AMO196637 AWK196637 BGG196637 BQC196637 BZY196637 CJU196637 CTQ196637 DDM196637 DNI196637 DXE196637 EHA196637 EQW196637 FAS196637 FKO196637 FUK196637 GEG196637 GOC196637 GXY196637 HHU196637 HRQ196637 IBM196637 ILI196637 IVE196637 JFA196637 JOW196637 JYS196637 KIO196637 KSK196637 LCG196637 LMC196637 LVY196637 MFU196637 MPQ196637 MZM196637 NJI196637 NTE196637 ODA196637 OMW196637 OWS196637 PGO196637 PQK196637 QAG196637 QKC196637 QTY196637 RDU196637 RNQ196637 RXM196637 SHI196637 SRE196637 TBA196637 TKW196637 TUS196637 UEO196637 UOK196637 UYG196637 VIC196637 VRY196637 WBU196637 WLQ196637 WVM196637 JA262173 SW262173 ACS262173 AMO262173 AWK262173 BGG262173 BQC262173 BZY262173 CJU262173 CTQ262173 DDM262173 DNI262173 DXE262173 EHA262173 EQW262173 FAS262173 FKO262173 FUK262173 GEG262173 GOC262173 GXY262173 HHU262173 HRQ262173 IBM262173 ILI262173 IVE262173 JFA262173 JOW262173 JYS262173 KIO262173 KSK262173 LCG262173 LMC262173 LVY262173 MFU262173 MPQ262173 MZM262173 NJI262173 NTE262173 ODA262173 OMW262173 OWS262173 PGO262173 PQK262173 QAG262173 QKC262173 QTY262173 RDU262173 RNQ262173 RXM262173 SHI262173 SRE262173 TBA262173 TKW262173 TUS262173 UEO262173 UOK262173 UYG262173 VIC262173 VRY262173 WBU262173 WLQ262173 WVM262173 JA327709 SW327709 ACS327709 AMO327709 AWK327709 BGG327709 BQC327709 BZY327709 CJU327709 CTQ327709 DDM327709 DNI327709 DXE327709 EHA327709 EQW327709 FAS327709 FKO327709 FUK327709 GEG327709 GOC327709 GXY327709 HHU327709 HRQ327709 IBM327709 ILI327709 IVE327709 JFA327709 JOW327709 JYS327709 KIO327709 KSK327709 LCG327709 LMC327709 LVY327709 MFU327709 MPQ327709 MZM327709 NJI327709 NTE327709 ODA327709 OMW327709 OWS327709 PGO327709 PQK327709 QAG327709 QKC327709 QTY327709 RDU327709 RNQ327709 RXM327709 SHI327709 SRE327709 TBA327709 TKW327709 TUS327709 UEO327709 UOK327709 UYG327709 VIC327709 VRY327709 WBU327709 WLQ327709 WVM327709 JA393245 SW393245 ACS393245 AMO393245 AWK393245 BGG393245 BQC393245 BZY393245 CJU393245 CTQ393245 DDM393245 DNI393245 DXE393245 EHA393245 EQW393245 FAS393245 FKO393245 FUK393245 GEG393245 GOC393245 GXY393245 HHU393245 HRQ393245 IBM393245 ILI393245 IVE393245 JFA393245 JOW393245 JYS393245 KIO393245 KSK393245 LCG393245 LMC393245 LVY393245 MFU393245 MPQ393245 MZM393245 NJI393245 NTE393245 ODA393245 OMW393245 OWS393245 PGO393245 PQK393245 QAG393245 QKC393245 QTY393245 RDU393245 RNQ393245 RXM393245 SHI393245 SRE393245 TBA393245 TKW393245 TUS393245 UEO393245 UOK393245 UYG393245 VIC393245 VRY393245 WBU393245 WLQ393245 WVM393245 JA458781 SW458781 ACS458781 AMO458781 AWK458781 BGG458781 BQC458781 BZY458781 CJU458781 CTQ458781 DDM458781 DNI458781 DXE458781 EHA458781 EQW458781 FAS458781 FKO458781 FUK458781 GEG458781 GOC458781 GXY458781 HHU458781 HRQ458781 IBM458781 ILI458781 IVE458781 JFA458781 JOW458781 JYS458781 KIO458781 KSK458781 LCG458781 LMC458781 LVY458781 MFU458781 MPQ458781 MZM458781 NJI458781 NTE458781 ODA458781 OMW458781 OWS458781 PGO458781 PQK458781 QAG458781 QKC458781 QTY458781 RDU458781 RNQ458781 RXM458781 SHI458781 SRE458781 TBA458781 TKW458781 TUS458781 UEO458781 UOK458781 UYG458781 VIC458781 VRY458781 WBU458781 WLQ458781 WVM458781 JA524317 SW524317 ACS524317 AMO524317 AWK524317 BGG524317 BQC524317 BZY524317 CJU524317 CTQ524317 DDM524317 DNI524317 DXE524317 EHA524317 EQW524317 FAS524317 FKO524317 FUK524317 GEG524317 GOC524317 GXY524317 HHU524317 HRQ524317 IBM524317 ILI524317 IVE524317 JFA524317 JOW524317 JYS524317 KIO524317 KSK524317 LCG524317 LMC524317 LVY524317 MFU524317 MPQ524317 MZM524317 NJI524317 NTE524317 ODA524317 OMW524317 OWS524317 PGO524317 PQK524317 QAG524317 QKC524317 QTY524317 RDU524317 RNQ524317 RXM524317 SHI524317 SRE524317 TBA524317 TKW524317 TUS524317 UEO524317 UOK524317 UYG524317 VIC524317 VRY524317 WBU524317 WLQ524317 WVM524317 JA589853 SW589853 ACS589853 AMO589853 AWK589853 BGG589853 BQC589853 BZY589853 CJU589853 CTQ589853 DDM589853 DNI589853 DXE589853 EHA589853 EQW589853 FAS589853 FKO589853 FUK589853 GEG589853 GOC589853 GXY589853 HHU589853 HRQ589853 IBM589853 ILI589853 IVE589853 JFA589853 JOW589853 JYS589853 KIO589853 KSK589853 LCG589853 LMC589853 LVY589853 MFU589853 MPQ589853 MZM589853 NJI589853 NTE589853 ODA589853 OMW589853 OWS589853 PGO589853 PQK589853 QAG589853 QKC589853 QTY589853 RDU589853 RNQ589853 RXM589853 SHI589853 SRE589853 TBA589853 TKW589853 TUS589853 UEO589853 UOK589853 UYG589853 VIC589853 VRY589853 WBU589853 WLQ589853 WVM589853 JA655389 SW655389 ACS655389 AMO655389 AWK655389 BGG655389 BQC655389 BZY655389 CJU655389 CTQ655389 DDM655389 DNI655389 DXE655389 EHA655389 EQW655389 FAS655389 FKO655389 FUK655389 GEG655389 GOC655389 GXY655389 HHU655389 HRQ655389 IBM655389 ILI655389 IVE655389 JFA655389 JOW655389 JYS655389 KIO655389 KSK655389 LCG655389 LMC655389 LVY655389 MFU655389 MPQ655389 MZM655389 NJI655389 NTE655389 ODA655389 OMW655389 OWS655389 PGO655389 PQK655389 QAG655389 QKC655389 QTY655389 RDU655389 RNQ655389 RXM655389 SHI655389 SRE655389 TBA655389 TKW655389 TUS655389 UEO655389 UOK655389 UYG655389 VIC655389 VRY655389 WBU655389 WLQ655389 WVM655389 JA720925 SW720925 ACS720925 AMO720925 AWK720925 BGG720925 BQC720925 BZY720925 CJU720925 CTQ720925 DDM720925 DNI720925 DXE720925 EHA720925 EQW720925 FAS720925 FKO720925 FUK720925 GEG720925 GOC720925 GXY720925 HHU720925 HRQ720925 IBM720925 ILI720925 IVE720925 JFA720925 JOW720925 JYS720925 KIO720925 KSK720925 LCG720925 LMC720925 LVY720925 MFU720925 MPQ720925 MZM720925 NJI720925 NTE720925 ODA720925 OMW720925 OWS720925 PGO720925 PQK720925 QAG720925 QKC720925 QTY720925 RDU720925 RNQ720925 RXM720925 SHI720925 SRE720925 TBA720925 TKW720925 TUS720925 UEO720925 UOK720925 UYG720925 VIC720925 VRY720925 WBU720925 WLQ720925 WVM720925 JA786461 SW786461 ACS786461 AMO786461 AWK786461 BGG786461 BQC786461 BZY786461 CJU786461 CTQ786461 DDM786461 DNI786461 DXE786461 EHA786461 EQW786461 FAS786461 FKO786461 FUK786461 GEG786461 GOC786461 GXY786461 HHU786461 HRQ786461 IBM786461 ILI786461 IVE786461 JFA786461 JOW786461 JYS786461 KIO786461 KSK786461 LCG786461 LMC786461 LVY786461 MFU786461 MPQ786461 MZM786461 NJI786461 NTE786461 ODA786461 OMW786461 OWS786461 PGO786461 PQK786461 QAG786461 QKC786461 QTY786461 RDU786461 RNQ786461 RXM786461 SHI786461 SRE786461 TBA786461 TKW786461 TUS786461 UEO786461 UOK786461 UYG786461 VIC786461 VRY786461 WBU786461 WLQ786461 WVM786461 JA851997 SW851997 ACS851997 AMO851997 AWK851997 BGG851997 BQC851997 BZY851997 CJU851997 CTQ851997 DDM851997 DNI851997 DXE851997 EHA851997 EQW851997 FAS851997 FKO851997 FUK851997 GEG851997 GOC851997 GXY851997 HHU851997 HRQ851997 IBM851997 ILI851997 IVE851997 JFA851997 JOW851997 JYS851997 KIO851997 KSK851997 LCG851997 LMC851997 LVY851997 MFU851997 MPQ851997 MZM851997 NJI851997 NTE851997 ODA851997 OMW851997 OWS851997 PGO851997 PQK851997 QAG851997 QKC851997 QTY851997 RDU851997 RNQ851997 RXM851997 SHI851997 SRE851997 TBA851997 TKW851997 TUS851997 UEO851997 UOK851997 UYG851997 VIC851997 VRY851997 WBU851997 WLQ851997 WVM851997 JA917533 SW917533 ACS917533 AMO917533 AWK917533 BGG917533 BQC917533 BZY917533 CJU917533 CTQ917533 DDM917533 DNI917533 DXE917533 EHA917533 EQW917533 FAS917533 FKO917533 FUK917533 GEG917533 GOC917533 GXY917533 HHU917533 HRQ917533 IBM917533 ILI917533 IVE917533 JFA917533 JOW917533 JYS917533 KIO917533 KSK917533 LCG917533 LMC917533 LVY917533 MFU917533 MPQ917533 MZM917533 NJI917533 NTE917533 ODA917533 OMW917533 OWS917533 PGO917533 PQK917533 QAG917533 QKC917533 QTY917533 RDU917533 RNQ917533 RXM917533 SHI917533 SRE917533 TBA917533 TKW917533 TUS917533 UEO917533 UOK917533 UYG917533 VIC917533 VRY917533 WBU917533 WLQ917533 WVM917533 JA983069 SW983069 ACS983069 AMO983069 AWK983069 BGG983069 BQC983069 BZY983069 CJU983069 CTQ983069 DDM983069 DNI983069 DXE983069 EHA983069 EQW983069 FAS983069 FKO983069 FUK983069 GEG983069 GOC983069 GXY983069 HHU983069 HRQ983069 IBM983069 ILI983069 IVE983069 JFA983069 JOW983069 JYS983069 KIO983069 KSK983069 LCG983069 LMC983069 LVY983069 MFU983069 MPQ983069 MZM983069 NJI983069 NTE983069 ODA983069 OMW983069 OWS983069 PGO983069 PQK983069 QAG983069 QKC983069 QTY983069 RDU983069 RNQ983069 RXM983069 SHI983069 SRE983069 TBA983069 TKW983069 TUS983069 UEO983069 UOK983069 UYG983069 VIC983069 VRY983069 WBU983069 WLQ983069 WVM983069">
      <formula1>IX37*0.75</formula1>
    </dataValidation>
    <dataValidation type="decimal" operator="lessThan" allowBlank="1" showInputMessage="1" showErrorMessage="1" promptTitle="Tähelepanu!" prompt="Kaudsed kulud moodustavad otsestest kuludest kuni 7%." sqref="IX36:IZ36 ST36:SV36 ACP36:ACR36 AML36:AMN36 AWH36:AWJ36 BGD36:BGF36 BPZ36:BQB36 BZV36:BZX36 CJR36:CJT36 CTN36:CTP36 DDJ36:DDL36 DNF36:DNH36 DXB36:DXD36 EGX36:EGZ36 EQT36:EQV36 FAP36:FAR36 FKL36:FKN36 FUH36:FUJ36 GED36:GEF36 GNZ36:GOB36 GXV36:GXX36 HHR36:HHT36 HRN36:HRP36 IBJ36:IBL36 ILF36:ILH36 IVB36:IVD36 JEX36:JEZ36 JOT36:JOV36 JYP36:JYR36 KIL36:KIN36 KSH36:KSJ36 LCD36:LCF36 LLZ36:LMB36 LVV36:LVX36 MFR36:MFT36 MPN36:MPP36 MZJ36:MZL36 NJF36:NJH36 NTB36:NTD36 OCX36:OCZ36 OMT36:OMV36 OWP36:OWR36 PGL36:PGN36 PQH36:PQJ36 QAD36:QAF36 QJZ36:QKB36 QTV36:QTX36 RDR36:RDT36 RNN36:RNP36 RXJ36:RXL36 SHF36:SHH36 SRB36:SRD36 TAX36:TAZ36 TKT36:TKV36 TUP36:TUR36 UEL36:UEN36 UOH36:UOJ36 UYD36:UYF36 VHZ36:VIB36 VRV36:VRX36 WBR36:WBT36 WLN36:WLP36 WVJ36:WVL36 IZ65564:JB65564 SV65564:SX65564 ACR65564:ACT65564 AMN65564:AMP65564 AWJ65564:AWL65564 BGF65564:BGH65564 BQB65564:BQD65564 BZX65564:BZZ65564 CJT65564:CJV65564 CTP65564:CTR65564 DDL65564:DDN65564 DNH65564:DNJ65564 DXD65564:DXF65564 EGZ65564:EHB65564 EQV65564:EQX65564 FAR65564:FAT65564 FKN65564:FKP65564 FUJ65564:FUL65564 GEF65564:GEH65564 GOB65564:GOD65564 GXX65564:GXZ65564 HHT65564:HHV65564 HRP65564:HRR65564 IBL65564:IBN65564 ILH65564:ILJ65564 IVD65564:IVF65564 JEZ65564:JFB65564 JOV65564:JOX65564 JYR65564:JYT65564 KIN65564:KIP65564 KSJ65564:KSL65564 LCF65564:LCH65564 LMB65564:LMD65564 LVX65564:LVZ65564 MFT65564:MFV65564 MPP65564:MPR65564 MZL65564:MZN65564 NJH65564:NJJ65564 NTD65564:NTF65564 OCZ65564:ODB65564 OMV65564:OMX65564 OWR65564:OWT65564 PGN65564:PGP65564 PQJ65564:PQL65564 QAF65564:QAH65564 QKB65564:QKD65564 QTX65564:QTZ65564 RDT65564:RDV65564 RNP65564:RNR65564 RXL65564:RXN65564 SHH65564:SHJ65564 SRD65564:SRF65564 TAZ65564:TBB65564 TKV65564:TKX65564 TUR65564:TUT65564 UEN65564:UEP65564 UOJ65564:UOL65564 UYF65564:UYH65564 VIB65564:VID65564 VRX65564:VRZ65564 WBT65564:WBV65564 WLP65564:WLR65564 WVL65564:WVN65564 IZ131100:JB131100 SV131100:SX131100 ACR131100:ACT131100 AMN131100:AMP131100 AWJ131100:AWL131100 BGF131100:BGH131100 BQB131100:BQD131100 BZX131100:BZZ131100 CJT131100:CJV131100 CTP131100:CTR131100 DDL131100:DDN131100 DNH131100:DNJ131100 DXD131100:DXF131100 EGZ131100:EHB131100 EQV131100:EQX131100 FAR131100:FAT131100 FKN131100:FKP131100 FUJ131100:FUL131100 GEF131100:GEH131100 GOB131100:GOD131100 GXX131100:GXZ131100 HHT131100:HHV131100 HRP131100:HRR131100 IBL131100:IBN131100 ILH131100:ILJ131100 IVD131100:IVF131100 JEZ131100:JFB131100 JOV131100:JOX131100 JYR131100:JYT131100 KIN131100:KIP131100 KSJ131100:KSL131100 LCF131100:LCH131100 LMB131100:LMD131100 LVX131100:LVZ131100 MFT131100:MFV131100 MPP131100:MPR131100 MZL131100:MZN131100 NJH131100:NJJ131100 NTD131100:NTF131100 OCZ131100:ODB131100 OMV131100:OMX131100 OWR131100:OWT131100 PGN131100:PGP131100 PQJ131100:PQL131100 QAF131100:QAH131100 QKB131100:QKD131100 QTX131100:QTZ131100 RDT131100:RDV131100 RNP131100:RNR131100 RXL131100:RXN131100 SHH131100:SHJ131100 SRD131100:SRF131100 TAZ131100:TBB131100 TKV131100:TKX131100 TUR131100:TUT131100 UEN131100:UEP131100 UOJ131100:UOL131100 UYF131100:UYH131100 VIB131100:VID131100 VRX131100:VRZ131100 WBT131100:WBV131100 WLP131100:WLR131100 WVL131100:WVN131100 IZ196636:JB196636 SV196636:SX196636 ACR196636:ACT196636 AMN196636:AMP196636 AWJ196636:AWL196636 BGF196636:BGH196636 BQB196636:BQD196636 BZX196636:BZZ196636 CJT196636:CJV196636 CTP196636:CTR196636 DDL196636:DDN196636 DNH196636:DNJ196636 DXD196636:DXF196636 EGZ196636:EHB196636 EQV196636:EQX196636 FAR196636:FAT196636 FKN196636:FKP196636 FUJ196636:FUL196636 GEF196636:GEH196636 GOB196636:GOD196636 GXX196636:GXZ196636 HHT196636:HHV196636 HRP196636:HRR196636 IBL196636:IBN196636 ILH196636:ILJ196636 IVD196636:IVF196636 JEZ196636:JFB196636 JOV196636:JOX196636 JYR196636:JYT196636 KIN196636:KIP196636 KSJ196636:KSL196636 LCF196636:LCH196636 LMB196636:LMD196636 LVX196636:LVZ196636 MFT196636:MFV196636 MPP196636:MPR196636 MZL196636:MZN196636 NJH196636:NJJ196636 NTD196636:NTF196636 OCZ196636:ODB196636 OMV196636:OMX196636 OWR196636:OWT196636 PGN196636:PGP196636 PQJ196636:PQL196636 QAF196636:QAH196636 QKB196636:QKD196636 QTX196636:QTZ196636 RDT196636:RDV196636 RNP196636:RNR196636 RXL196636:RXN196636 SHH196636:SHJ196636 SRD196636:SRF196636 TAZ196636:TBB196636 TKV196636:TKX196636 TUR196636:TUT196636 UEN196636:UEP196636 UOJ196636:UOL196636 UYF196636:UYH196636 VIB196636:VID196636 VRX196636:VRZ196636 WBT196636:WBV196636 WLP196636:WLR196636 WVL196636:WVN196636 IZ262172:JB262172 SV262172:SX262172 ACR262172:ACT262172 AMN262172:AMP262172 AWJ262172:AWL262172 BGF262172:BGH262172 BQB262172:BQD262172 BZX262172:BZZ262172 CJT262172:CJV262172 CTP262172:CTR262172 DDL262172:DDN262172 DNH262172:DNJ262172 DXD262172:DXF262172 EGZ262172:EHB262172 EQV262172:EQX262172 FAR262172:FAT262172 FKN262172:FKP262172 FUJ262172:FUL262172 GEF262172:GEH262172 GOB262172:GOD262172 GXX262172:GXZ262172 HHT262172:HHV262172 HRP262172:HRR262172 IBL262172:IBN262172 ILH262172:ILJ262172 IVD262172:IVF262172 JEZ262172:JFB262172 JOV262172:JOX262172 JYR262172:JYT262172 KIN262172:KIP262172 KSJ262172:KSL262172 LCF262172:LCH262172 LMB262172:LMD262172 LVX262172:LVZ262172 MFT262172:MFV262172 MPP262172:MPR262172 MZL262172:MZN262172 NJH262172:NJJ262172 NTD262172:NTF262172 OCZ262172:ODB262172 OMV262172:OMX262172 OWR262172:OWT262172 PGN262172:PGP262172 PQJ262172:PQL262172 QAF262172:QAH262172 QKB262172:QKD262172 QTX262172:QTZ262172 RDT262172:RDV262172 RNP262172:RNR262172 RXL262172:RXN262172 SHH262172:SHJ262172 SRD262172:SRF262172 TAZ262172:TBB262172 TKV262172:TKX262172 TUR262172:TUT262172 UEN262172:UEP262172 UOJ262172:UOL262172 UYF262172:UYH262172 VIB262172:VID262172 VRX262172:VRZ262172 WBT262172:WBV262172 WLP262172:WLR262172 WVL262172:WVN262172 IZ327708:JB327708 SV327708:SX327708 ACR327708:ACT327708 AMN327708:AMP327708 AWJ327708:AWL327708 BGF327708:BGH327708 BQB327708:BQD327708 BZX327708:BZZ327708 CJT327708:CJV327708 CTP327708:CTR327708 DDL327708:DDN327708 DNH327708:DNJ327708 DXD327708:DXF327708 EGZ327708:EHB327708 EQV327708:EQX327708 FAR327708:FAT327708 FKN327708:FKP327708 FUJ327708:FUL327708 GEF327708:GEH327708 GOB327708:GOD327708 GXX327708:GXZ327708 HHT327708:HHV327708 HRP327708:HRR327708 IBL327708:IBN327708 ILH327708:ILJ327708 IVD327708:IVF327708 JEZ327708:JFB327708 JOV327708:JOX327708 JYR327708:JYT327708 KIN327708:KIP327708 KSJ327708:KSL327708 LCF327708:LCH327708 LMB327708:LMD327708 LVX327708:LVZ327708 MFT327708:MFV327708 MPP327708:MPR327708 MZL327708:MZN327708 NJH327708:NJJ327708 NTD327708:NTF327708 OCZ327708:ODB327708 OMV327708:OMX327708 OWR327708:OWT327708 PGN327708:PGP327708 PQJ327708:PQL327708 QAF327708:QAH327708 QKB327708:QKD327708 QTX327708:QTZ327708 RDT327708:RDV327708 RNP327708:RNR327708 RXL327708:RXN327708 SHH327708:SHJ327708 SRD327708:SRF327708 TAZ327708:TBB327708 TKV327708:TKX327708 TUR327708:TUT327708 UEN327708:UEP327708 UOJ327708:UOL327708 UYF327708:UYH327708 VIB327708:VID327708 VRX327708:VRZ327708 WBT327708:WBV327708 WLP327708:WLR327708 WVL327708:WVN327708 IZ393244:JB393244 SV393244:SX393244 ACR393244:ACT393244 AMN393244:AMP393244 AWJ393244:AWL393244 BGF393244:BGH393244 BQB393244:BQD393244 BZX393244:BZZ393244 CJT393244:CJV393244 CTP393244:CTR393244 DDL393244:DDN393244 DNH393244:DNJ393244 DXD393244:DXF393244 EGZ393244:EHB393244 EQV393244:EQX393244 FAR393244:FAT393244 FKN393244:FKP393244 FUJ393244:FUL393244 GEF393244:GEH393244 GOB393244:GOD393244 GXX393244:GXZ393244 HHT393244:HHV393244 HRP393244:HRR393244 IBL393244:IBN393244 ILH393244:ILJ393244 IVD393244:IVF393244 JEZ393244:JFB393244 JOV393244:JOX393244 JYR393244:JYT393244 KIN393244:KIP393244 KSJ393244:KSL393244 LCF393244:LCH393244 LMB393244:LMD393244 LVX393244:LVZ393244 MFT393244:MFV393244 MPP393244:MPR393244 MZL393244:MZN393244 NJH393244:NJJ393244 NTD393244:NTF393244 OCZ393244:ODB393244 OMV393244:OMX393244 OWR393244:OWT393244 PGN393244:PGP393244 PQJ393244:PQL393244 QAF393244:QAH393244 QKB393244:QKD393244 QTX393244:QTZ393244 RDT393244:RDV393244 RNP393244:RNR393244 RXL393244:RXN393244 SHH393244:SHJ393244 SRD393244:SRF393244 TAZ393244:TBB393244 TKV393244:TKX393244 TUR393244:TUT393244 UEN393244:UEP393244 UOJ393244:UOL393244 UYF393244:UYH393244 VIB393244:VID393244 VRX393244:VRZ393244 WBT393244:WBV393244 WLP393244:WLR393244 WVL393244:WVN393244 IZ458780:JB458780 SV458780:SX458780 ACR458780:ACT458780 AMN458780:AMP458780 AWJ458780:AWL458780 BGF458780:BGH458780 BQB458780:BQD458780 BZX458780:BZZ458780 CJT458780:CJV458780 CTP458780:CTR458780 DDL458780:DDN458780 DNH458780:DNJ458780 DXD458780:DXF458780 EGZ458780:EHB458780 EQV458780:EQX458780 FAR458780:FAT458780 FKN458780:FKP458780 FUJ458780:FUL458780 GEF458780:GEH458780 GOB458780:GOD458780 GXX458780:GXZ458780 HHT458780:HHV458780 HRP458780:HRR458780 IBL458780:IBN458780 ILH458780:ILJ458780 IVD458780:IVF458780 JEZ458780:JFB458780 JOV458780:JOX458780 JYR458780:JYT458780 KIN458780:KIP458780 KSJ458780:KSL458780 LCF458780:LCH458780 LMB458780:LMD458780 LVX458780:LVZ458780 MFT458780:MFV458780 MPP458780:MPR458780 MZL458780:MZN458780 NJH458780:NJJ458780 NTD458780:NTF458780 OCZ458780:ODB458780 OMV458780:OMX458780 OWR458780:OWT458780 PGN458780:PGP458780 PQJ458780:PQL458780 QAF458780:QAH458780 QKB458780:QKD458780 QTX458780:QTZ458780 RDT458780:RDV458780 RNP458780:RNR458780 RXL458780:RXN458780 SHH458780:SHJ458780 SRD458780:SRF458780 TAZ458780:TBB458780 TKV458780:TKX458780 TUR458780:TUT458780 UEN458780:UEP458780 UOJ458780:UOL458780 UYF458780:UYH458780 VIB458780:VID458780 VRX458780:VRZ458780 WBT458780:WBV458780 WLP458780:WLR458780 WVL458780:WVN458780 IZ524316:JB524316 SV524316:SX524316 ACR524316:ACT524316 AMN524316:AMP524316 AWJ524316:AWL524316 BGF524316:BGH524316 BQB524316:BQD524316 BZX524316:BZZ524316 CJT524316:CJV524316 CTP524316:CTR524316 DDL524316:DDN524316 DNH524316:DNJ524316 DXD524316:DXF524316 EGZ524316:EHB524316 EQV524316:EQX524316 FAR524316:FAT524316 FKN524316:FKP524316 FUJ524316:FUL524316 GEF524316:GEH524316 GOB524316:GOD524316 GXX524316:GXZ524316 HHT524316:HHV524316 HRP524316:HRR524316 IBL524316:IBN524316 ILH524316:ILJ524316 IVD524316:IVF524316 JEZ524316:JFB524316 JOV524316:JOX524316 JYR524316:JYT524316 KIN524316:KIP524316 KSJ524316:KSL524316 LCF524316:LCH524316 LMB524316:LMD524316 LVX524316:LVZ524316 MFT524316:MFV524316 MPP524316:MPR524316 MZL524316:MZN524316 NJH524316:NJJ524316 NTD524316:NTF524316 OCZ524316:ODB524316 OMV524316:OMX524316 OWR524316:OWT524316 PGN524316:PGP524316 PQJ524316:PQL524316 QAF524316:QAH524316 QKB524316:QKD524316 QTX524316:QTZ524316 RDT524316:RDV524316 RNP524316:RNR524316 RXL524316:RXN524316 SHH524316:SHJ524316 SRD524316:SRF524316 TAZ524316:TBB524316 TKV524316:TKX524316 TUR524316:TUT524316 UEN524316:UEP524316 UOJ524316:UOL524316 UYF524316:UYH524316 VIB524316:VID524316 VRX524316:VRZ524316 WBT524316:WBV524316 WLP524316:WLR524316 WVL524316:WVN524316 IZ589852:JB589852 SV589852:SX589852 ACR589852:ACT589852 AMN589852:AMP589852 AWJ589852:AWL589852 BGF589852:BGH589852 BQB589852:BQD589852 BZX589852:BZZ589852 CJT589852:CJV589852 CTP589852:CTR589852 DDL589852:DDN589852 DNH589852:DNJ589852 DXD589852:DXF589852 EGZ589852:EHB589852 EQV589852:EQX589852 FAR589852:FAT589852 FKN589852:FKP589852 FUJ589852:FUL589852 GEF589852:GEH589852 GOB589852:GOD589852 GXX589852:GXZ589852 HHT589852:HHV589852 HRP589852:HRR589852 IBL589852:IBN589852 ILH589852:ILJ589852 IVD589852:IVF589852 JEZ589852:JFB589852 JOV589852:JOX589852 JYR589852:JYT589852 KIN589852:KIP589852 KSJ589852:KSL589852 LCF589852:LCH589852 LMB589852:LMD589852 LVX589852:LVZ589852 MFT589852:MFV589852 MPP589852:MPR589852 MZL589852:MZN589852 NJH589852:NJJ589852 NTD589852:NTF589852 OCZ589852:ODB589852 OMV589852:OMX589852 OWR589852:OWT589852 PGN589852:PGP589852 PQJ589852:PQL589852 QAF589852:QAH589852 QKB589852:QKD589852 QTX589852:QTZ589852 RDT589852:RDV589852 RNP589852:RNR589852 RXL589852:RXN589852 SHH589852:SHJ589852 SRD589852:SRF589852 TAZ589852:TBB589852 TKV589852:TKX589852 TUR589852:TUT589852 UEN589852:UEP589852 UOJ589852:UOL589852 UYF589852:UYH589852 VIB589852:VID589852 VRX589852:VRZ589852 WBT589852:WBV589852 WLP589852:WLR589852 WVL589852:WVN589852 IZ655388:JB655388 SV655388:SX655388 ACR655388:ACT655388 AMN655388:AMP655388 AWJ655388:AWL655388 BGF655388:BGH655388 BQB655388:BQD655388 BZX655388:BZZ655388 CJT655388:CJV655388 CTP655388:CTR655388 DDL655388:DDN655388 DNH655388:DNJ655388 DXD655388:DXF655388 EGZ655388:EHB655388 EQV655388:EQX655388 FAR655388:FAT655388 FKN655388:FKP655388 FUJ655388:FUL655388 GEF655388:GEH655388 GOB655388:GOD655388 GXX655388:GXZ655388 HHT655388:HHV655388 HRP655388:HRR655388 IBL655388:IBN655388 ILH655388:ILJ655388 IVD655388:IVF655388 JEZ655388:JFB655388 JOV655388:JOX655388 JYR655388:JYT655388 KIN655388:KIP655388 KSJ655388:KSL655388 LCF655388:LCH655388 LMB655388:LMD655388 LVX655388:LVZ655388 MFT655388:MFV655388 MPP655388:MPR655388 MZL655388:MZN655388 NJH655388:NJJ655388 NTD655388:NTF655388 OCZ655388:ODB655388 OMV655388:OMX655388 OWR655388:OWT655388 PGN655388:PGP655388 PQJ655388:PQL655388 QAF655388:QAH655388 QKB655388:QKD655388 QTX655388:QTZ655388 RDT655388:RDV655388 RNP655388:RNR655388 RXL655388:RXN655388 SHH655388:SHJ655388 SRD655388:SRF655388 TAZ655388:TBB655388 TKV655388:TKX655388 TUR655388:TUT655388 UEN655388:UEP655388 UOJ655388:UOL655388 UYF655388:UYH655388 VIB655388:VID655388 VRX655388:VRZ655388 WBT655388:WBV655388 WLP655388:WLR655388 WVL655388:WVN655388 IZ720924:JB720924 SV720924:SX720924 ACR720924:ACT720924 AMN720924:AMP720924 AWJ720924:AWL720924 BGF720924:BGH720924 BQB720924:BQD720924 BZX720924:BZZ720924 CJT720924:CJV720924 CTP720924:CTR720924 DDL720924:DDN720924 DNH720924:DNJ720924 DXD720924:DXF720924 EGZ720924:EHB720924 EQV720924:EQX720924 FAR720924:FAT720924 FKN720924:FKP720924 FUJ720924:FUL720924 GEF720924:GEH720924 GOB720924:GOD720924 GXX720924:GXZ720924 HHT720924:HHV720924 HRP720924:HRR720924 IBL720924:IBN720924 ILH720924:ILJ720924 IVD720924:IVF720924 JEZ720924:JFB720924 JOV720924:JOX720924 JYR720924:JYT720924 KIN720924:KIP720924 KSJ720924:KSL720924 LCF720924:LCH720924 LMB720924:LMD720924 LVX720924:LVZ720924 MFT720924:MFV720924 MPP720924:MPR720924 MZL720924:MZN720924 NJH720924:NJJ720924 NTD720924:NTF720924 OCZ720924:ODB720924 OMV720924:OMX720924 OWR720924:OWT720924 PGN720924:PGP720924 PQJ720924:PQL720924 QAF720924:QAH720924 QKB720924:QKD720924 QTX720924:QTZ720924 RDT720924:RDV720924 RNP720924:RNR720924 RXL720924:RXN720924 SHH720924:SHJ720924 SRD720924:SRF720924 TAZ720924:TBB720924 TKV720924:TKX720924 TUR720924:TUT720924 UEN720924:UEP720924 UOJ720924:UOL720924 UYF720924:UYH720924 VIB720924:VID720924 VRX720924:VRZ720924 WBT720924:WBV720924 WLP720924:WLR720924 WVL720924:WVN720924 IZ786460:JB786460 SV786460:SX786460 ACR786460:ACT786460 AMN786460:AMP786460 AWJ786460:AWL786460 BGF786460:BGH786460 BQB786460:BQD786460 BZX786460:BZZ786460 CJT786460:CJV786460 CTP786460:CTR786460 DDL786460:DDN786460 DNH786460:DNJ786460 DXD786460:DXF786460 EGZ786460:EHB786460 EQV786460:EQX786460 FAR786460:FAT786460 FKN786460:FKP786460 FUJ786460:FUL786460 GEF786460:GEH786460 GOB786460:GOD786460 GXX786460:GXZ786460 HHT786460:HHV786460 HRP786460:HRR786460 IBL786460:IBN786460 ILH786460:ILJ786460 IVD786460:IVF786460 JEZ786460:JFB786460 JOV786460:JOX786460 JYR786460:JYT786460 KIN786460:KIP786460 KSJ786460:KSL786460 LCF786460:LCH786460 LMB786460:LMD786460 LVX786460:LVZ786460 MFT786460:MFV786460 MPP786460:MPR786460 MZL786460:MZN786460 NJH786460:NJJ786460 NTD786460:NTF786460 OCZ786460:ODB786460 OMV786460:OMX786460 OWR786460:OWT786460 PGN786460:PGP786460 PQJ786460:PQL786460 QAF786460:QAH786460 QKB786460:QKD786460 QTX786460:QTZ786460 RDT786460:RDV786460 RNP786460:RNR786460 RXL786460:RXN786460 SHH786460:SHJ786460 SRD786460:SRF786460 TAZ786460:TBB786460 TKV786460:TKX786460 TUR786460:TUT786460 UEN786460:UEP786460 UOJ786460:UOL786460 UYF786460:UYH786460 VIB786460:VID786460 VRX786460:VRZ786460 WBT786460:WBV786460 WLP786460:WLR786460 WVL786460:WVN786460 IZ851996:JB851996 SV851996:SX851996 ACR851996:ACT851996 AMN851996:AMP851996 AWJ851996:AWL851996 BGF851996:BGH851996 BQB851996:BQD851996 BZX851996:BZZ851996 CJT851996:CJV851996 CTP851996:CTR851996 DDL851996:DDN851996 DNH851996:DNJ851996 DXD851996:DXF851996 EGZ851996:EHB851996 EQV851996:EQX851996 FAR851996:FAT851996 FKN851996:FKP851996 FUJ851996:FUL851996 GEF851996:GEH851996 GOB851996:GOD851996 GXX851996:GXZ851996 HHT851996:HHV851996 HRP851996:HRR851996 IBL851996:IBN851996 ILH851996:ILJ851996 IVD851996:IVF851996 JEZ851996:JFB851996 JOV851996:JOX851996 JYR851996:JYT851996 KIN851996:KIP851996 KSJ851996:KSL851996 LCF851996:LCH851996 LMB851996:LMD851996 LVX851996:LVZ851996 MFT851996:MFV851996 MPP851996:MPR851996 MZL851996:MZN851996 NJH851996:NJJ851996 NTD851996:NTF851996 OCZ851996:ODB851996 OMV851996:OMX851996 OWR851996:OWT851996 PGN851996:PGP851996 PQJ851996:PQL851996 QAF851996:QAH851996 QKB851996:QKD851996 QTX851996:QTZ851996 RDT851996:RDV851996 RNP851996:RNR851996 RXL851996:RXN851996 SHH851996:SHJ851996 SRD851996:SRF851996 TAZ851996:TBB851996 TKV851996:TKX851996 TUR851996:TUT851996 UEN851996:UEP851996 UOJ851996:UOL851996 UYF851996:UYH851996 VIB851996:VID851996 VRX851996:VRZ851996 WBT851996:WBV851996 WLP851996:WLR851996 WVL851996:WVN851996 IZ917532:JB917532 SV917532:SX917532 ACR917532:ACT917532 AMN917532:AMP917532 AWJ917532:AWL917532 BGF917532:BGH917532 BQB917532:BQD917532 BZX917532:BZZ917532 CJT917532:CJV917532 CTP917532:CTR917532 DDL917532:DDN917532 DNH917532:DNJ917532 DXD917532:DXF917532 EGZ917532:EHB917532 EQV917532:EQX917532 FAR917532:FAT917532 FKN917532:FKP917532 FUJ917532:FUL917532 GEF917532:GEH917532 GOB917532:GOD917532 GXX917532:GXZ917532 HHT917532:HHV917532 HRP917532:HRR917532 IBL917532:IBN917532 ILH917532:ILJ917532 IVD917532:IVF917532 JEZ917532:JFB917532 JOV917532:JOX917532 JYR917532:JYT917532 KIN917532:KIP917532 KSJ917532:KSL917532 LCF917532:LCH917532 LMB917532:LMD917532 LVX917532:LVZ917532 MFT917532:MFV917532 MPP917532:MPR917532 MZL917532:MZN917532 NJH917532:NJJ917532 NTD917532:NTF917532 OCZ917532:ODB917532 OMV917532:OMX917532 OWR917532:OWT917532 PGN917532:PGP917532 PQJ917532:PQL917532 QAF917532:QAH917532 QKB917532:QKD917532 QTX917532:QTZ917532 RDT917532:RDV917532 RNP917532:RNR917532 RXL917532:RXN917532 SHH917532:SHJ917532 SRD917532:SRF917532 TAZ917532:TBB917532 TKV917532:TKX917532 TUR917532:TUT917532 UEN917532:UEP917532 UOJ917532:UOL917532 UYF917532:UYH917532 VIB917532:VID917532 VRX917532:VRZ917532 WBT917532:WBV917532 WLP917532:WLR917532 WVL917532:WVN917532 IZ983068:JB983068 SV983068:SX983068 ACR983068:ACT983068 AMN983068:AMP983068 AWJ983068:AWL983068 BGF983068:BGH983068 BQB983068:BQD983068 BZX983068:BZZ983068 CJT983068:CJV983068 CTP983068:CTR983068 DDL983068:DDN983068 DNH983068:DNJ983068 DXD983068:DXF983068 EGZ983068:EHB983068 EQV983068:EQX983068 FAR983068:FAT983068 FKN983068:FKP983068 FUJ983068:FUL983068 GEF983068:GEH983068 GOB983068:GOD983068 GXX983068:GXZ983068 HHT983068:HHV983068 HRP983068:HRR983068 IBL983068:IBN983068 ILH983068:ILJ983068 IVD983068:IVF983068 JEZ983068:JFB983068 JOV983068:JOX983068 JYR983068:JYT983068 KIN983068:KIP983068 KSJ983068:KSL983068 LCF983068:LCH983068 LMB983068:LMD983068 LVX983068:LVZ983068 MFT983068:MFV983068 MPP983068:MPR983068 MZL983068:MZN983068 NJH983068:NJJ983068 NTD983068:NTF983068 OCZ983068:ODB983068 OMV983068:OMX983068 OWR983068:OWT983068 PGN983068:PGP983068 PQJ983068:PQL983068 QAF983068:QAH983068 QKB983068:QKD983068 QTX983068:QTZ983068 RDT983068:RDV983068 RNP983068:RNR983068 RXL983068:RXN983068 SHH983068:SHJ983068 SRD983068:SRF983068 TAZ983068:TBB983068 TKV983068:TKX983068 TUR983068:TUT983068 UEN983068:UEP983068 UOJ983068:UOL983068 UYF983068:UYH983068 VIB983068:VID983068 VRX983068:VRZ983068 WBT983068:WBV983068 WLP983068:WLR983068 WVL983068:WVN983068 G131100 G196636 G262172 G327708 G393244 G458780 G524316 G589852 G655388 G720924 G786460 G851996 G917532 G983068 G65564">
      <formula1>(0.07*G34)/1</formula1>
    </dataValidation>
    <dataValidation type="decimal" operator="equal" allowBlank="1" showInputMessage="1" showErrorMessage="1" promptTitle="Tähelepanu!" prompt="Kogusumma peab olema võrdne projekti kogukuludega." sqref="B36 B43:B44">
      <formula1>G75</formula1>
    </dataValidation>
    <dataValidation operator="equal" allowBlank="1" showErrorMessage="1" promptTitle="Tähelepanu!" prompt="AMIF tulu peab võrduma AMIF kuluga." sqref="B11"/>
    <dataValidation type="list" allowBlank="1" showInputMessage="1" showErrorMessage="1" promptTitle="Tähelepanu!" prompt="Vali nimekirjast projekti valdkond!" sqref="B8">
      <formula1>Valdkond</formula1>
    </dataValidation>
    <dataValidation type="list" allowBlank="1" showInputMessage="1" showErrorMessage="1" errorTitle="Tähelepanu!" error="Vali ühik nimekirjast" promptTitle="Tähelepanu!" prompt="Vali ühik nimekirjast" sqref="D49:D51 D64 D66:D72 D53:D58">
      <formula1>Ühik</formula1>
    </dataValidation>
    <dataValidation type="decimal" operator="lessThanOrEqual" allowBlank="1" showInputMessage="1" showErrorMessage="1" errorTitle="Tähelepanu!" error="Sisestatud summa ületab 7% otsestest kuludest." promptTitle="Tähelepanu!" prompt="Kaudsed kulud moodustavad otsestest kuludest kuni 7%." sqref="G74">
      <formula1>ROUND(G73*7%,2)</formula1>
    </dataValidation>
    <dataValidation type="decimal" allowBlank="1" showInputMessage="1" showErrorMessage="1" errorTitle="Tähelepanu!" error="AMIF toetuse osakaal ei saa olla suurem kui 75%" promptTitle="Tähelepanu!" prompt="AMIF toetuse osakaal ei saa olla suurem kui 75%" sqref="D12">
      <formula1>0</formula1>
      <formula2>75</formula2>
    </dataValidation>
    <dataValidation type="decimal" operator="equal" allowBlank="1" showInputMessage="1" showErrorMessage="1" errorTitle="Tähelepanu!" error="Tervik peab olema 100%" promptTitle="Tähelepanu!" prompt="Osakaalude summa peab olema 100%" sqref="D17">
      <formula1>100</formula1>
    </dataValidation>
    <dataValidation type="decimal" operator="equal" allowBlank="1" showInputMessage="1" showErrorMessage="1" sqref="C17">
      <formula1>C29</formula1>
    </dataValidation>
    <dataValidation type="custom" allowBlank="1" showInputMessage="1" showErrorMessage="1" sqref="D13">
      <formula1>IF(SUM(D12:D16)&gt;100," ",100-(D12+D14+D15+D16))</formula1>
    </dataValidation>
  </dataValidations>
  <pageMargins left="0.7" right="0.7" top="0.75" bottom="0.75" header="0.3" footer="0.3"/>
  <pageSetup paperSize="9" orientation="portrait" r:id="rId1"/>
  <ignoredErrors>
    <ignoredError sqref="C14:C17 D17 B36 G48 G55 G50:G51" unlockedFormula="1"/>
  </ignoredError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4"/>
  <sheetViews>
    <sheetView workbookViewId="0">
      <selection activeCell="A11" sqref="A11"/>
    </sheetView>
  </sheetViews>
  <sheetFormatPr baseColWidth="10" defaultColWidth="8.6640625" defaultRowHeight="15" x14ac:dyDescent="0.2"/>
  <cols>
    <col min="1" max="1" width="64.5" bestFit="1" customWidth="1"/>
    <col min="2" max="2" width="7.5" bestFit="1" customWidth="1"/>
    <col min="3" max="3" width="11.6640625" bestFit="1" customWidth="1"/>
  </cols>
  <sheetData>
    <row r="1" spans="1:1" ht="16" x14ac:dyDescent="0.2">
      <c r="A1" s="22" t="s">
        <v>31</v>
      </c>
    </row>
    <row r="2" spans="1:1" ht="16" x14ac:dyDescent="0.2">
      <c r="A2" s="22" t="s">
        <v>32</v>
      </c>
    </row>
    <row r="3" spans="1:1" ht="16" x14ac:dyDescent="0.2">
      <c r="A3" s="22" t="s">
        <v>33</v>
      </c>
    </row>
    <row r="6" spans="1:1" ht="16" x14ac:dyDescent="0.2">
      <c r="A6" s="22" t="s">
        <v>43</v>
      </c>
    </row>
    <row r="7" spans="1:1" ht="16" x14ac:dyDescent="0.2">
      <c r="A7" s="22" t="s">
        <v>92</v>
      </c>
    </row>
    <row r="8" spans="1:1" s="16" customFormat="1" ht="16" x14ac:dyDescent="0.2">
      <c r="A8" s="22" t="s">
        <v>62</v>
      </c>
    </row>
    <row r="9" spans="1:1" ht="16" x14ac:dyDescent="0.2">
      <c r="A9" s="22" t="s">
        <v>63</v>
      </c>
    </row>
    <row r="12" spans="1:1" ht="16" x14ac:dyDescent="0.2">
      <c r="A12" s="22" t="s">
        <v>85</v>
      </c>
    </row>
    <row r="13" spans="1:1" ht="16" x14ac:dyDescent="0.2">
      <c r="A13" s="22" t="s">
        <v>86</v>
      </c>
    </row>
    <row r="14" spans="1:1" ht="16" x14ac:dyDescent="0.2">
      <c r="A14" s="22" t="s">
        <v>87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FF7C80"/>
  </sheetPr>
  <dimension ref="A1:I50"/>
  <sheetViews>
    <sheetView topLeftCell="A30" workbookViewId="0">
      <selection activeCell="C21" sqref="C21"/>
    </sheetView>
  </sheetViews>
  <sheetFormatPr baseColWidth="10" defaultColWidth="8.6640625" defaultRowHeight="15" x14ac:dyDescent="0.2"/>
  <cols>
    <col min="1" max="1" width="7" customWidth="1"/>
    <col min="2" max="2" width="36.33203125" customWidth="1"/>
    <col min="3" max="3" width="15.1640625" customWidth="1"/>
    <col min="4" max="4" width="20.33203125" customWidth="1"/>
    <col min="5" max="5" width="17.5" customWidth="1"/>
    <col min="6" max="6" width="20" customWidth="1"/>
    <col min="7" max="7" width="15.1640625" customWidth="1"/>
    <col min="8" max="8" width="16" customWidth="1"/>
    <col min="9" max="9" width="11.6640625" bestFit="1" customWidth="1"/>
  </cols>
  <sheetData>
    <row r="1" spans="1:8" s="16" customFormat="1" ht="16" x14ac:dyDescent="0.2">
      <c r="A1" s="36" t="str">
        <f>IF(G22=0,"",IF(G22=100,"","Tähelepanu! Tabel 1. Projekti maksumus ja tulud allikate lõikes (EUR), osakaalude summa ei moodusta 100%"))</f>
        <v/>
      </c>
      <c r="B1" s="22"/>
      <c r="C1" s="22"/>
      <c r="D1" s="22"/>
      <c r="E1" s="22"/>
      <c r="F1" s="22"/>
    </row>
    <row r="2" spans="1:8" s="16" customFormat="1" ht="16" x14ac:dyDescent="0.2">
      <c r="A2" s="36" t="str">
        <f>IF(D22=D36,"","Tähelepanu! Tabel 1. Projekti maksumus ja tulud allikate lõikes (EUR). Projekti tegelikud tulud kokku ei ole võrdne projekti tegelike kuludega.")</f>
        <v/>
      </c>
      <c r="B2" s="22"/>
      <c r="C2" s="22"/>
      <c r="D2" s="22"/>
      <c r="E2" s="22"/>
      <c r="F2" s="22"/>
    </row>
    <row r="3" spans="1:8" s="16" customFormat="1" ht="16" x14ac:dyDescent="0.2">
      <c r="A3" s="36" t="str">
        <f>IF(C50=D36,"","Tähelepanu! Tabel 3. Projekti kulud meetmete lõikes (EUR) kokku ei ole võrdne Tabel 2. Kuluaruande koond tegelikud kulud kokku")</f>
        <v/>
      </c>
      <c r="B3" s="22"/>
      <c r="C3" s="22"/>
      <c r="D3" s="42"/>
      <c r="E3" s="22"/>
      <c r="F3" s="22"/>
    </row>
    <row r="4" spans="1:8" s="16" customFormat="1" ht="16" x14ac:dyDescent="0.2">
      <c r="A4" s="92" t="s">
        <v>30</v>
      </c>
      <c r="B4" s="93"/>
      <c r="C4" s="93"/>
      <c r="D4" s="94"/>
      <c r="E4" s="22"/>
      <c r="F4" s="22"/>
    </row>
    <row r="5" spans="1:8" s="16" customFormat="1" ht="16" x14ac:dyDescent="0.2">
      <c r="A5" s="3" t="s">
        <v>73</v>
      </c>
      <c r="B5" s="22"/>
      <c r="C5" s="22"/>
      <c r="D5" s="22"/>
      <c r="E5" s="22"/>
      <c r="F5" s="22"/>
    </row>
    <row r="6" spans="1:8" s="16" customFormat="1" ht="16" x14ac:dyDescent="0.2">
      <c r="A6" s="42" t="s">
        <v>182</v>
      </c>
      <c r="B6" s="33"/>
      <c r="C6" s="33"/>
      <c r="D6" s="33"/>
      <c r="E6" s="33"/>
      <c r="F6" s="33"/>
    </row>
    <row r="7" spans="1:8" s="16" customFormat="1" ht="16" x14ac:dyDescent="0.2">
      <c r="A7" s="42" t="s">
        <v>183</v>
      </c>
      <c r="B7" s="33"/>
      <c r="C7" s="33"/>
      <c r="D7" s="33"/>
      <c r="E7" s="33"/>
      <c r="F7" s="33"/>
    </row>
    <row r="8" spans="1:8" ht="16" x14ac:dyDescent="0.2">
      <c r="A8" s="42" t="s">
        <v>184</v>
      </c>
      <c r="B8" s="33"/>
      <c r="C8" s="33"/>
      <c r="D8" s="33"/>
      <c r="E8" s="33"/>
      <c r="F8" s="33"/>
    </row>
    <row r="9" spans="1:8" s="16" customFormat="1" ht="16" x14ac:dyDescent="0.2">
      <c r="A9" s="96"/>
      <c r="B9" s="33"/>
      <c r="C9" s="41"/>
      <c r="D9" s="41"/>
      <c r="E9" s="41"/>
      <c r="F9" s="41"/>
      <c r="G9" s="64"/>
    </row>
    <row r="10" spans="1:8" s="16" customFormat="1" ht="16" x14ac:dyDescent="0.2">
      <c r="A10" s="42"/>
      <c r="B10" s="33"/>
      <c r="C10" s="41"/>
      <c r="D10" s="41"/>
      <c r="E10" s="41"/>
      <c r="F10" s="41"/>
      <c r="G10" s="64"/>
    </row>
    <row r="11" spans="1:8" s="16" customFormat="1" ht="16" x14ac:dyDescent="0.2">
      <c r="A11" s="64"/>
      <c r="B11"/>
      <c r="C11" s="41"/>
      <c r="D11" s="41"/>
      <c r="E11" s="41"/>
      <c r="F11" s="41"/>
      <c r="G11" s="64"/>
    </row>
    <row r="12" spans="1:8" x14ac:dyDescent="0.2">
      <c r="A12" s="64" t="s">
        <v>79</v>
      </c>
    </row>
    <row r="13" spans="1:8" ht="16" x14ac:dyDescent="0.2">
      <c r="A13" s="43"/>
      <c r="B13" s="44"/>
      <c r="C13" s="44"/>
      <c r="D13" s="178" t="s">
        <v>74</v>
      </c>
      <c r="E13" s="178"/>
      <c r="F13" s="178"/>
      <c r="G13" s="178"/>
      <c r="H13" s="181" t="s">
        <v>64</v>
      </c>
    </row>
    <row r="14" spans="1:8" ht="15.75" customHeight="1" x14ac:dyDescent="0.2">
      <c r="A14" s="43"/>
      <c r="B14" s="44"/>
      <c r="C14" s="44"/>
      <c r="D14" s="185" t="s">
        <v>81</v>
      </c>
      <c r="E14" s="65" t="s">
        <v>75</v>
      </c>
      <c r="F14" s="184" t="s">
        <v>81</v>
      </c>
      <c r="G14" s="65" t="s">
        <v>76</v>
      </c>
      <c r="H14" s="182"/>
    </row>
    <row r="15" spans="1:8" ht="16" x14ac:dyDescent="0.2">
      <c r="A15" s="43"/>
      <c r="B15" s="44" t="s">
        <v>16</v>
      </c>
      <c r="C15" s="44" t="s">
        <v>21</v>
      </c>
      <c r="D15" s="185"/>
      <c r="E15" s="65">
        <v>0.5</v>
      </c>
      <c r="F15" s="184"/>
      <c r="G15" s="65">
        <v>0.5</v>
      </c>
      <c r="H15" s="183"/>
    </row>
    <row r="16" spans="1:8" ht="16" x14ac:dyDescent="0.2">
      <c r="A16" s="46">
        <v>1</v>
      </c>
      <c r="B16" s="47" t="s">
        <v>3</v>
      </c>
      <c r="C16" s="72">
        <f>'A. Eelarve'!C12</f>
        <v>71110.490000000005</v>
      </c>
      <c r="D16" s="48" t="s">
        <v>185</v>
      </c>
      <c r="E16" s="72">
        <f>C16*0.5</f>
        <v>35555.245000000003</v>
      </c>
      <c r="F16" s="48" t="s">
        <v>187</v>
      </c>
      <c r="G16" s="72">
        <f>C16*0.5</f>
        <v>35555.245000000003</v>
      </c>
      <c r="H16" s="77">
        <f>'A. Eelarve'!D12</f>
        <v>75</v>
      </c>
    </row>
    <row r="17" spans="1:9" ht="16" x14ac:dyDescent="0.2">
      <c r="A17" s="46">
        <v>2</v>
      </c>
      <c r="B17" s="47" t="s">
        <v>18</v>
      </c>
      <c r="C17" s="72">
        <f>'A. Eelarve'!C13</f>
        <v>23703.5</v>
      </c>
      <c r="D17" s="48" t="s">
        <v>186</v>
      </c>
      <c r="E17" s="72">
        <f>C17*0.5</f>
        <v>11851.75</v>
      </c>
      <c r="F17" s="48" t="s">
        <v>188</v>
      </c>
      <c r="G17" s="72">
        <f>C17*0.5</f>
        <v>11851.75</v>
      </c>
      <c r="H17" s="77">
        <f>'A. Eelarve'!D13</f>
        <v>25</v>
      </c>
    </row>
    <row r="18" spans="1:9" ht="16" x14ac:dyDescent="0.2">
      <c r="A18" s="46">
        <v>3</v>
      </c>
      <c r="B18" s="47" t="s">
        <v>20</v>
      </c>
      <c r="C18" s="72">
        <f>'A. Eelarve'!C14</f>
        <v>0</v>
      </c>
      <c r="D18" s="48"/>
      <c r="E18" s="72">
        <v>0</v>
      </c>
      <c r="F18" s="48"/>
      <c r="G18" s="72">
        <v>0</v>
      </c>
      <c r="H18" s="77">
        <f>'A. Eelarve'!D14</f>
        <v>0</v>
      </c>
    </row>
    <row r="19" spans="1:9" ht="16" x14ac:dyDescent="0.2">
      <c r="A19" s="46">
        <v>4</v>
      </c>
      <c r="B19" s="47" t="s">
        <v>19</v>
      </c>
      <c r="C19" s="72">
        <f>'A. Eelarve'!C15</f>
        <v>0</v>
      </c>
      <c r="D19" s="48"/>
      <c r="E19" s="72">
        <v>0</v>
      </c>
      <c r="F19" s="48"/>
      <c r="G19" s="72">
        <v>0</v>
      </c>
      <c r="H19" s="77">
        <f>'A. Eelarve'!D15</f>
        <v>0</v>
      </c>
    </row>
    <row r="20" spans="1:9" ht="16" x14ac:dyDescent="0.2">
      <c r="A20" s="46">
        <v>5</v>
      </c>
      <c r="B20" s="47" t="s">
        <v>52</v>
      </c>
      <c r="C20" s="72">
        <f>'A. Eelarve'!C16</f>
        <v>0</v>
      </c>
      <c r="D20" s="48"/>
      <c r="E20" s="72">
        <v>0</v>
      </c>
      <c r="F20" s="48"/>
      <c r="G20" s="72">
        <v>0</v>
      </c>
      <c r="H20" s="77">
        <f>'A. Eelarve'!D16</f>
        <v>0</v>
      </c>
    </row>
    <row r="21" spans="1:9" ht="16" x14ac:dyDescent="0.2">
      <c r="A21" s="151" t="s">
        <v>65</v>
      </c>
      <c r="B21" s="152"/>
      <c r="C21" s="54">
        <f>SUM(C16:C20)</f>
        <v>94813.99</v>
      </c>
      <c r="D21" s="49"/>
      <c r="E21" s="54">
        <f>SUM(E16:E20)</f>
        <v>47406.995000000003</v>
      </c>
      <c r="F21" s="49"/>
      <c r="G21" s="54">
        <f>SUM(G16:G20)</f>
        <v>47406.995000000003</v>
      </c>
      <c r="H21" s="54">
        <f>SUM(H16:H20)</f>
        <v>100</v>
      </c>
    </row>
    <row r="23" spans="1:9" x14ac:dyDescent="0.2">
      <c r="A23" s="64" t="s">
        <v>80</v>
      </c>
    </row>
    <row r="24" spans="1:9" ht="15" customHeight="1" x14ac:dyDescent="0.2">
      <c r="A24" s="170" t="s">
        <v>16</v>
      </c>
      <c r="B24" s="171"/>
      <c r="C24" s="167" t="s">
        <v>21</v>
      </c>
      <c r="D24" s="178" t="s">
        <v>74</v>
      </c>
      <c r="E24" s="179"/>
      <c r="F24" s="179"/>
      <c r="G24" s="179"/>
      <c r="H24" s="179"/>
      <c r="I24" s="167" t="s">
        <v>64</v>
      </c>
    </row>
    <row r="25" spans="1:9" ht="16" x14ac:dyDescent="0.2">
      <c r="A25" s="172"/>
      <c r="B25" s="173"/>
      <c r="C25" s="168"/>
      <c r="D25" s="176" t="s">
        <v>75</v>
      </c>
      <c r="E25" s="177"/>
      <c r="F25" s="176" t="s">
        <v>76</v>
      </c>
      <c r="G25" s="177"/>
      <c r="H25" s="113" t="s">
        <v>77</v>
      </c>
      <c r="I25" s="168"/>
    </row>
    <row r="26" spans="1:9" ht="32" x14ac:dyDescent="0.2">
      <c r="A26" s="174"/>
      <c r="B26" s="175"/>
      <c r="C26" s="169"/>
      <c r="D26" s="45" t="s">
        <v>78</v>
      </c>
      <c r="E26" s="67" t="s">
        <v>17</v>
      </c>
      <c r="F26" s="66" t="s">
        <v>78</v>
      </c>
      <c r="G26" s="67" t="s">
        <v>17</v>
      </c>
      <c r="H26" s="114" t="s">
        <v>17</v>
      </c>
      <c r="I26" s="169"/>
    </row>
    <row r="27" spans="1:9" ht="16" x14ac:dyDescent="0.2">
      <c r="A27" s="46">
        <v>1</v>
      </c>
      <c r="B27" s="47" t="s">
        <v>3</v>
      </c>
      <c r="C27" s="72">
        <f>E27+G27</f>
        <v>0</v>
      </c>
      <c r="D27" s="32"/>
      <c r="E27" s="76"/>
      <c r="F27" s="32"/>
      <c r="G27" s="76"/>
      <c r="H27" s="125">
        <f>IF(OR(G27="",0,'C. KULUARUANDE KOOND'!F16=0),0,'C. KULUARUANDE KOOND'!D16-'B. Maksetaotlus'!C27)</f>
        <v>0</v>
      </c>
      <c r="I27" s="77">
        <f>'A. Eelarve'!D12</f>
        <v>75</v>
      </c>
    </row>
    <row r="28" spans="1:9" ht="16" x14ac:dyDescent="0.2">
      <c r="A28" s="46">
        <v>2</v>
      </c>
      <c r="B28" s="47" t="s">
        <v>18</v>
      </c>
      <c r="C28" s="72">
        <f t="shared" ref="C28:C31" si="0">E28+G28</f>
        <v>0</v>
      </c>
      <c r="D28" s="32"/>
      <c r="E28" s="76"/>
      <c r="F28" s="32"/>
      <c r="G28" s="76"/>
      <c r="H28" s="125">
        <f>IF(OR(G28="",0,'C. KULUARUANDE KOOND'!F17=0),0,'C. KULUARUANDE KOOND'!D17-'B. Maksetaotlus'!C28)</f>
        <v>0</v>
      </c>
      <c r="I28" s="77">
        <f>'A. Eelarve'!D13</f>
        <v>25</v>
      </c>
    </row>
    <row r="29" spans="1:9" ht="16" x14ac:dyDescent="0.2">
      <c r="A29" s="46">
        <v>3</v>
      </c>
      <c r="B29" s="47" t="s">
        <v>20</v>
      </c>
      <c r="C29" s="72">
        <f t="shared" si="0"/>
        <v>0</v>
      </c>
      <c r="D29" s="32"/>
      <c r="E29" s="76"/>
      <c r="F29" s="32"/>
      <c r="G29" s="76"/>
      <c r="H29" s="125">
        <f>IF(OR(G29="",0,'C. KULUARUANDE KOOND'!F18=0),0,'C. KULUARUANDE KOOND'!D18-'B. Maksetaotlus'!C29)</f>
        <v>0</v>
      </c>
      <c r="I29" s="77">
        <f>'A. Eelarve'!D14</f>
        <v>0</v>
      </c>
    </row>
    <row r="30" spans="1:9" ht="16" x14ac:dyDescent="0.2">
      <c r="A30" s="46">
        <v>4</v>
      </c>
      <c r="B30" s="47" t="s">
        <v>19</v>
      </c>
      <c r="C30" s="72">
        <f t="shared" si="0"/>
        <v>0</v>
      </c>
      <c r="D30" s="32"/>
      <c r="E30" s="76"/>
      <c r="F30" s="32"/>
      <c r="G30" s="76"/>
      <c r="H30" s="125">
        <f>IF(OR(G30="",0,'C. KULUARUANDE KOOND'!F19=0),0,'C. KULUARUANDE KOOND'!D19-'B. Maksetaotlus'!C30)</f>
        <v>0</v>
      </c>
      <c r="I30" s="77">
        <f>'A. Eelarve'!D15</f>
        <v>0</v>
      </c>
    </row>
    <row r="31" spans="1:9" ht="16" x14ac:dyDescent="0.2">
      <c r="A31" s="46">
        <v>5</v>
      </c>
      <c r="B31" s="47" t="s">
        <v>52</v>
      </c>
      <c r="C31" s="72">
        <f t="shared" si="0"/>
        <v>0</v>
      </c>
      <c r="D31" s="32"/>
      <c r="E31" s="76"/>
      <c r="F31" s="32"/>
      <c r="G31" s="76"/>
      <c r="H31" s="125">
        <f>IF(OR(G31="",0,'C. KULUARUANDE KOOND'!F20=0),0,'C. KULUARUANDE KOOND'!D20-'B. Maksetaotlus'!C31)</f>
        <v>0</v>
      </c>
      <c r="I31" s="77">
        <f>'A. Eelarve'!D16</f>
        <v>0</v>
      </c>
    </row>
    <row r="32" spans="1:9" ht="16" x14ac:dyDescent="0.2">
      <c r="A32" s="151" t="s">
        <v>65</v>
      </c>
      <c r="B32" s="152"/>
      <c r="C32" s="54">
        <f>SUM(C27:C31)</f>
        <v>0</v>
      </c>
      <c r="D32" s="49"/>
      <c r="E32" s="54">
        <f>SUM(E27:E31)</f>
        <v>0</v>
      </c>
      <c r="F32" s="49"/>
      <c r="G32" s="54">
        <f>SUM(G27:G31)</f>
        <v>0</v>
      </c>
      <c r="H32" s="54">
        <f>SUM(H27:H31)</f>
        <v>0</v>
      </c>
      <c r="I32" s="54">
        <f>SUM(I27:I31)</f>
        <v>100</v>
      </c>
    </row>
    <row r="34" spans="1:8" x14ac:dyDescent="0.2">
      <c r="H34" s="16"/>
    </row>
    <row r="35" spans="1:8" x14ac:dyDescent="0.2">
      <c r="A35" s="64" t="str">
        <f>IF(G27="","Vahemakse taotlus","Lõppmakse taotlus")</f>
        <v>Vahemakse taotlus</v>
      </c>
    </row>
    <row r="37" spans="1:8" ht="15" customHeight="1" x14ac:dyDescent="0.2">
      <c r="A37" s="180" t="str">
        <f>IF(G27="","Käesolevaga, võttes aluseks toetuslepingu punktid "&amp;F16&amp;" ja "&amp;F17&amp;", taotlen "&amp;B16&amp;" toetuse vahemakse "&amp;G16&amp;" eurot ja kaasfinantseeringu vahemakse "&amp;G17&amp;" eurot eraldamist lepingu punktis 4.2 nimetatud kontole",IF(#REF!&gt;0, "Käesolevaga, võttes aluseks lepingu punktid "&amp;#REF!&amp;" ja "&amp;#REF!&amp;" ning kooskõlas projekti kuluaruandega, taotlen toetuse lõppmakse "&amp;#REF!&amp;" eurot ja kaasfinantseeringu lõppmakse "&amp;#REF!&amp;" eurot eraldamist lepingu punktis 4.2 nimetatud kontole.","Käesolevaga, võttes aluseks lepingu punkti 4.1.4 ja kooskõlas projekti kuluaruandega teostan enammakstud toetuse "&amp;#REF!&amp;" eurot ja enammakstud kaasfinantseeringu "&amp;#REF!&amp;" eurot tagasimakse lepingu punktis 4.4 nimetatud kontole.") )</f>
        <v>Käesolevaga, võttes aluseks toetuslepingu punktid 4.1.2.1. ja 4.1.2.2., taotlen AMIF toetuse vahemakse 35555,245 eurot ja kaasfinantseeringu vahemakse 11851,75 eurot eraldamist lepingu punktis 4.2 nimetatud kontole</v>
      </c>
      <c r="B37" s="180"/>
      <c r="C37" s="180"/>
      <c r="D37" s="180"/>
      <c r="E37" s="180"/>
      <c r="F37" s="180"/>
      <c r="G37" s="180"/>
    </row>
    <row r="38" spans="1:8" x14ac:dyDescent="0.2">
      <c r="A38" s="180"/>
      <c r="B38" s="180"/>
      <c r="C38" s="180"/>
      <c r="D38" s="180"/>
      <c r="E38" s="180"/>
      <c r="F38" s="180"/>
      <c r="G38" s="180"/>
    </row>
    <row r="40" spans="1:8" s="16" customFormat="1" x14ac:dyDescent="0.2"/>
    <row r="41" spans="1:8" s="16" customFormat="1" x14ac:dyDescent="0.2">
      <c r="A41" s="111" t="s">
        <v>114</v>
      </c>
      <c r="B41" s="98"/>
    </row>
    <row r="42" spans="1:8" s="16" customFormat="1" x14ac:dyDescent="0.2">
      <c r="A42" s="98"/>
      <c r="B42" s="98"/>
    </row>
    <row r="43" spans="1:8" s="16" customFormat="1" x14ac:dyDescent="0.2">
      <c r="A43" s="111" t="s">
        <v>98</v>
      </c>
      <c r="B43" s="98"/>
    </row>
    <row r="44" spans="1:8" x14ac:dyDescent="0.2">
      <c r="A44" s="112" t="s">
        <v>97</v>
      </c>
      <c r="B44" s="98"/>
    </row>
    <row r="45" spans="1:8" s="16" customFormat="1" x14ac:dyDescent="0.2">
      <c r="A45" s="87"/>
    </row>
    <row r="46" spans="1:8" s="16" customFormat="1" x14ac:dyDescent="0.2">
      <c r="A46" s="87"/>
    </row>
    <row r="47" spans="1:8" x14ac:dyDescent="0.2">
      <c r="A47" t="s">
        <v>115</v>
      </c>
    </row>
    <row r="49" spans="1:1" x14ac:dyDescent="0.2">
      <c r="A49" t="s">
        <v>98</v>
      </c>
    </row>
    <row r="50" spans="1:1" x14ac:dyDescent="0.2">
      <c r="A50" s="87" t="s">
        <v>97</v>
      </c>
    </row>
  </sheetData>
  <sheetProtection selectLockedCells="1"/>
  <mergeCells count="13">
    <mergeCell ref="A37:G38"/>
    <mergeCell ref="H13:H15"/>
    <mergeCell ref="F14:F15"/>
    <mergeCell ref="D14:D15"/>
    <mergeCell ref="D13:G13"/>
    <mergeCell ref="I24:I26"/>
    <mergeCell ref="C24:C26"/>
    <mergeCell ref="A24:B26"/>
    <mergeCell ref="A21:B21"/>
    <mergeCell ref="A32:B32"/>
    <mergeCell ref="D25:E25"/>
    <mergeCell ref="F25:G25"/>
    <mergeCell ref="D24:H24"/>
  </mergeCells>
  <conditionalFormatting sqref="H21">
    <cfRule type="cellIs" dxfId="41" priority="4" operator="equal">
      <formula>0</formula>
    </cfRule>
    <cfRule type="cellIs" dxfId="40" priority="5" operator="lessThan">
      <formula>100</formula>
    </cfRule>
    <cfRule type="cellIs" dxfId="39" priority="6" operator="greaterThan">
      <formula>100</formula>
    </cfRule>
  </conditionalFormatting>
  <conditionalFormatting sqref="I32">
    <cfRule type="cellIs" dxfId="38" priority="1" operator="equal">
      <formula>0</formula>
    </cfRule>
    <cfRule type="cellIs" dxfId="37" priority="2" operator="lessThan">
      <formula>100</formula>
    </cfRule>
    <cfRule type="cellIs" dxfId="36" priority="3" operator="greaterThan">
      <formula>100</formula>
    </cfRule>
  </conditionalFormatting>
  <dataValidations count="6">
    <dataValidation type="decimal" operator="equal" allowBlank="1" showInputMessage="1" showErrorMessage="1" sqref="C21:D21">
      <formula1>C31</formula1>
    </dataValidation>
    <dataValidation type="decimal" operator="equal" allowBlank="1" showInputMessage="1" showErrorMessage="1" errorTitle="Tähelepanu!" error="Tervik peab olema 100%" promptTitle="Tähelepanu!" prompt="Osakaalude summa peab olema 100%" sqref="H21 I32">
      <formula1>100</formula1>
    </dataValidation>
    <dataValidation type="decimal" allowBlank="1" showInputMessage="1" showErrorMessage="1" errorTitle="Tähelepanu!" error="AMIF toetuse osakaal ei saa olla suurem kui 75%" promptTitle="Tähelepanu!" prompt="AMIF toetuse osakaal ei saa olla suurem kui 75%" sqref="H16 I27">
      <formula1>0</formula1>
      <formula2>75</formula2>
    </dataValidation>
    <dataValidation operator="equal" allowBlank="1" showErrorMessage="1" promptTitle="Tähelepanu!" prompt="AMIF tulu peab võrduma AMIF kuluga." sqref="B15 A24"/>
    <dataValidation type="custom" allowBlank="1" showInputMessage="1" showErrorMessage="1" sqref="H17 I28">
      <formula1>IF(SUM(H16:H20)&gt;100," ",100-(H16+H18+H19+H20))</formula1>
    </dataValidation>
    <dataValidation type="decimal" operator="equal" allowBlank="1" showInputMessage="1" showErrorMessage="1" sqref="C32:D32">
      <formula1>C48</formula1>
    </dataValidation>
  </dataValidation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FFFF00"/>
  </sheetPr>
  <dimension ref="A1:O57"/>
  <sheetViews>
    <sheetView workbookViewId="0">
      <selection activeCell="F8" sqref="F8"/>
    </sheetView>
  </sheetViews>
  <sheetFormatPr baseColWidth="10" defaultColWidth="8.6640625" defaultRowHeight="16" x14ac:dyDescent="0.2"/>
  <cols>
    <col min="1" max="1" width="25.33203125" style="1" customWidth="1"/>
    <col min="2" max="2" width="41.6640625" style="1" customWidth="1"/>
    <col min="3" max="3" width="17.33203125" style="1" customWidth="1"/>
    <col min="4" max="4" width="19" style="1" customWidth="1"/>
    <col min="5" max="5" width="18.1640625" style="1" customWidth="1"/>
    <col min="6" max="6" width="18.6640625" style="1" customWidth="1"/>
    <col min="7" max="7" width="11.5" style="1" customWidth="1"/>
    <col min="8" max="10" width="8.6640625" style="1"/>
    <col min="11" max="11" width="9.1640625" style="1" customWidth="1"/>
    <col min="12" max="13" width="8.6640625" style="1"/>
    <col min="14" max="14" width="10.6640625" style="1" customWidth="1"/>
    <col min="15" max="15" width="8.6640625" style="1" customWidth="1"/>
    <col min="16" max="16384" width="8.6640625" style="1"/>
  </cols>
  <sheetData>
    <row r="1" spans="1:15" s="22" customFormat="1" x14ac:dyDescent="0.2">
      <c r="A1" s="36" t="str">
        <f>IF(G21=0,"",IF(G21=100,"","Tähelepanu! Tabel 1. Projekti maksumus ja tulud allikate lõikes (EUR), osakaalude summa ei moodusta 100%"))</f>
        <v/>
      </c>
    </row>
    <row r="2" spans="1:15" s="22" customFormat="1" x14ac:dyDescent="0.2">
      <c r="A2" s="36" t="str">
        <f>IF(D21=D35,"","Tähelepanu! Tabel 1. Projekti maksumus ja tulud allikate lõikes (EUR). Projekti tegelikud tulud kokku ei ole võrdne projekti tegelike kuludega.")</f>
        <v/>
      </c>
    </row>
    <row r="3" spans="1:15" s="22" customFormat="1" x14ac:dyDescent="0.2">
      <c r="A3" s="95" t="str">
        <f>IF(C43=D35,"","Tähelepanu! Tabel 3. Projekti kulud meetmete lõikes (EUR) kokku ei ole võrdne Tabel 2. Kuluaruande koond tegelikud kulud kokku")</f>
        <v/>
      </c>
      <c r="B3" s="93"/>
      <c r="D3" s="42"/>
    </row>
    <row r="4" spans="1:15" s="22" customFormat="1" x14ac:dyDescent="0.2">
      <c r="A4" s="92" t="s">
        <v>30</v>
      </c>
      <c r="B4" s="93"/>
      <c r="D4" s="42"/>
    </row>
    <row r="5" spans="1:15" x14ac:dyDescent="0.2">
      <c r="A5" s="3" t="s">
        <v>0</v>
      </c>
      <c r="J5" s="7" t="s">
        <v>113</v>
      </c>
    </row>
    <row r="6" spans="1:15" s="33" customFormat="1" x14ac:dyDescent="0.2">
      <c r="A6" s="42" t="s">
        <v>182</v>
      </c>
      <c r="J6" s="41" t="s">
        <v>141</v>
      </c>
    </row>
    <row r="7" spans="1:15" s="33" customFormat="1" x14ac:dyDescent="0.2">
      <c r="A7" s="42" t="s">
        <v>183</v>
      </c>
    </row>
    <row r="8" spans="1:15" s="33" customFormat="1" x14ac:dyDescent="0.2">
      <c r="A8" s="42" t="s">
        <v>184</v>
      </c>
    </row>
    <row r="9" spans="1:15" s="33" customFormat="1" x14ac:dyDescent="0.2">
      <c r="A9" s="96"/>
    </row>
    <row r="10" spans="1:15" s="33" customFormat="1" x14ac:dyDescent="0.2">
      <c r="A10" s="107"/>
      <c r="C10" s="41"/>
      <c r="D10" s="41"/>
      <c r="E10" s="41"/>
      <c r="F10" s="41"/>
      <c r="G10" s="41"/>
      <c r="H10" s="41"/>
      <c r="I10" s="41"/>
      <c r="J10" s="41"/>
      <c r="K10" s="41"/>
      <c r="L10" s="41"/>
      <c r="M10" s="41"/>
      <c r="N10" s="41"/>
      <c r="O10" s="41"/>
    </row>
    <row r="11" spans="1:15" x14ac:dyDescent="0.2">
      <c r="A11" s="97"/>
      <c r="C11" s="8"/>
      <c r="D11" s="7"/>
      <c r="E11" s="7"/>
      <c r="F11" s="7"/>
      <c r="G11" s="7"/>
      <c r="H11" s="7"/>
      <c r="I11" s="7"/>
      <c r="J11" s="7"/>
      <c r="K11" s="7"/>
      <c r="L11" s="7"/>
      <c r="M11" s="7"/>
      <c r="N11" s="7"/>
      <c r="O11" s="7"/>
    </row>
    <row r="12" spans="1:15" x14ac:dyDescent="0.2">
      <c r="H12" s="7"/>
      <c r="I12" s="7"/>
      <c r="J12" s="7"/>
      <c r="K12" s="7"/>
      <c r="L12" s="7"/>
      <c r="M12" s="7"/>
      <c r="N12" s="7"/>
      <c r="O12" s="7"/>
    </row>
    <row r="14" spans="1:15" x14ac:dyDescent="0.2">
      <c r="A14" s="192" t="s">
        <v>66</v>
      </c>
      <c r="B14" s="192"/>
      <c r="C14" s="28"/>
      <c r="D14" s="28"/>
    </row>
    <row r="15" spans="1:15" ht="48" x14ac:dyDescent="0.2">
      <c r="A15" s="43"/>
      <c r="B15" s="44" t="s">
        <v>16</v>
      </c>
      <c r="C15" s="45" t="s">
        <v>70</v>
      </c>
      <c r="D15" s="45" t="s">
        <v>72</v>
      </c>
      <c r="E15" s="106" t="s">
        <v>71</v>
      </c>
      <c r="F15" s="106" t="s">
        <v>71</v>
      </c>
      <c r="G15" s="29" t="s">
        <v>64</v>
      </c>
    </row>
    <row r="16" spans="1:15" x14ac:dyDescent="0.2">
      <c r="A16" s="46">
        <v>1</v>
      </c>
      <c r="B16" s="47" t="s">
        <v>3</v>
      </c>
      <c r="C16" s="72">
        <f>'A. Eelarve'!C12</f>
        <v>71110.490000000005</v>
      </c>
      <c r="D16" s="72">
        <f>E16+F16</f>
        <v>0</v>
      </c>
      <c r="E16" s="72">
        <f>ROUND($E$35*G16/100,2)</f>
        <v>0</v>
      </c>
      <c r="F16" s="72">
        <f>ROUND($F$35*G16/100,2)</f>
        <v>0</v>
      </c>
      <c r="G16" s="73">
        <f>'A. Eelarve'!D12</f>
        <v>75</v>
      </c>
    </row>
    <row r="17" spans="1:10" x14ac:dyDescent="0.2">
      <c r="A17" s="46">
        <v>2</v>
      </c>
      <c r="B17" s="47" t="s">
        <v>18</v>
      </c>
      <c r="C17" s="72">
        <f>'A. Eelarve'!C13</f>
        <v>23703.5</v>
      </c>
      <c r="D17" s="72">
        <f>E17+F17</f>
        <v>0</v>
      </c>
      <c r="E17" s="72">
        <f>ROUND($E$35*G17/100,2)</f>
        <v>0</v>
      </c>
      <c r="F17" s="72">
        <f>ROUND($F$35*G17/100,2)</f>
        <v>0</v>
      </c>
      <c r="G17" s="73">
        <f>'A. Eelarve'!D13</f>
        <v>25</v>
      </c>
      <c r="H17" s="7"/>
    </row>
    <row r="18" spans="1:10" s="22" customFormat="1" x14ac:dyDescent="0.2">
      <c r="A18" s="46">
        <v>3</v>
      </c>
      <c r="B18" s="47" t="s">
        <v>20</v>
      </c>
      <c r="C18" s="72">
        <f>'A. Eelarve'!C14</f>
        <v>0</v>
      </c>
      <c r="D18" s="72">
        <f>E18+F18</f>
        <v>0</v>
      </c>
      <c r="E18" s="72">
        <f>ROUND($E$35*G18/100,2)</f>
        <v>0</v>
      </c>
      <c r="F18" s="72">
        <f>ROUND($F$35*G18/100,2)</f>
        <v>0</v>
      </c>
      <c r="G18" s="73">
        <f>'A. Eelarve'!D14</f>
        <v>0</v>
      </c>
      <c r="H18" s="7"/>
    </row>
    <row r="19" spans="1:10" x14ac:dyDescent="0.2">
      <c r="A19" s="46">
        <v>4</v>
      </c>
      <c r="B19" s="47" t="s">
        <v>19</v>
      </c>
      <c r="C19" s="72">
        <f>'A. Eelarve'!C15</f>
        <v>0</v>
      </c>
      <c r="D19" s="72">
        <f>E19+F19</f>
        <v>0</v>
      </c>
      <c r="E19" s="72">
        <f>ROUND($E$35*G19/100,2)</f>
        <v>0</v>
      </c>
      <c r="F19" s="72">
        <f>ROUND($F$35*G19/100,2)</f>
        <v>0</v>
      </c>
      <c r="G19" s="73">
        <f>'A. Eelarve'!D15</f>
        <v>0</v>
      </c>
    </row>
    <row r="20" spans="1:10" s="22" customFormat="1" x14ac:dyDescent="0.2">
      <c r="A20" s="46">
        <v>5</v>
      </c>
      <c r="B20" s="47" t="s">
        <v>52</v>
      </c>
      <c r="C20" s="72">
        <f>'A. Eelarve'!C16</f>
        <v>0</v>
      </c>
      <c r="D20" s="72">
        <f>E20+F20</f>
        <v>0</v>
      </c>
      <c r="E20" s="72">
        <f>ROUND($E$35*G20/100,2)</f>
        <v>0</v>
      </c>
      <c r="F20" s="72">
        <f>ROUND($F$35*G20/100,2)</f>
        <v>0</v>
      </c>
      <c r="G20" s="73">
        <f>'A. Eelarve'!D16</f>
        <v>0</v>
      </c>
    </row>
    <row r="21" spans="1:10" x14ac:dyDescent="0.2">
      <c r="A21" s="151" t="s">
        <v>65</v>
      </c>
      <c r="B21" s="152"/>
      <c r="C21" s="54">
        <f>SUM(C16:C20)</f>
        <v>94813.99</v>
      </c>
      <c r="D21" s="54">
        <f>SUM(D16:D20)</f>
        <v>0</v>
      </c>
      <c r="E21" s="54">
        <f>SUM(E16:E20)</f>
        <v>0</v>
      </c>
      <c r="F21" s="54">
        <f>SUM(F16:F20)</f>
        <v>0</v>
      </c>
      <c r="G21" s="30">
        <f>SUM(G16:G20)</f>
        <v>100</v>
      </c>
    </row>
    <row r="24" spans="1:10" s="22" customFormat="1" x14ac:dyDescent="0.2">
      <c r="A24" s="9" t="s">
        <v>106</v>
      </c>
      <c r="B24" s="1"/>
      <c r="C24" s="8"/>
      <c r="D24" s="7"/>
      <c r="E24" s="7"/>
      <c r="F24" s="7"/>
      <c r="G24" s="7"/>
    </row>
    <row r="25" spans="1:10" ht="78.75" customHeight="1" x14ac:dyDescent="0.2">
      <c r="A25" s="188" t="s">
        <v>1</v>
      </c>
      <c r="B25" s="188" t="s">
        <v>2</v>
      </c>
      <c r="C25" s="186" t="s">
        <v>13</v>
      </c>
      <c r="D25" s="34" t="s">
        <v>29</v>
      </c>
      <c r="E25" s="186" t="s">
        <v>51</v>
      </c>
      <c r="F25" s="186" t="s">
        <v>51</v>
      </c>
      <c r="G25" s="35" t="s">
        <v>5</v>
      </c>
    </row>
    <row r="26" spans="1:10" s="15" customFormat="1" x14ac:dyDescent="0.2">
      <c r="A26" s="189"/>
      <c r="B26" s="189"/>
      <c r="C26" s="187"/>
      <c r="D26" s="5" t="s">
        <v>4</v>
      </c>
      <c r="E26" s="187"/>
      <c r="F26" s="187"/>
      <c r="G26" s="25"/>
    </row>
    <row r="27" spans="1:10" s="15" customFormat="1" x14ac:dyDescent="0.2">
      <c r="A27" s="11" t="s">
        <v>42</v>
      </c>
      <c r="B27" s="11" t="s">
        <v>6</v>
      </c>
      <c r="C27" s="78">
        <f>'A. Eelarve'!C21</f>
        <v>43351.199999999997</v>
      </c>
      <c r="D27" s="78">
        <f>SUM(E27:F27)</f>
        <v>0</v>
      </c>
      <c r="E27" s="78">
        <f>'C1. Tööjõukulud'!G30</f>
        <v>0</v>
      </c>
      <c r="F27" s="78">
        <f>'C1. Tööjõukulud'!G49</f>
        <v>0</v>
      </c>
      <c r="G27" s="78">
        <f>IFERROR(ROUND(D27/C27*100,2),0)</f>
        <v>0</v>
      </c>
      <c r="J27"/>
    </row>
    <row r="28" spans="1:10" x14ac:dyDescent="0.2">
      <c r="A28" s="11" t="s">
        <v>7</v>
      </c>
      <c r="B28" s="109" t="s">
        <v>143</v>
      </c>
      <c r="C28" s="78">
        <f>'A. Eelarve'!C22</f>
        <v>7875</v>
      </c>
      <c r="D28" s="78">
        <f>SUM(E28,F28)</f>
        <v>0</v>
      </c>
      <c r="E28" s="78">
        <f>'C2. Sõidu- ja lähetuskulud'!G23</f>
        <v>0</v>
      </c>
      <c r="F28" s="78">
        <f>'C2. Sõidu- ja lähetuskulud'!G41</f>
        <v>0</v>
      </c>
      <c r="G28" s="78">
        <f t="shared" ref="G28:G35" si="0">IFERROR(ROUND(D28/C28*100,2),0)</f>
        <v>0</v>
      </c>
      <c r="J28"/>
    </row>
    <row r="29" spans="1:10" s="22" customFormat="1" x14ac:dyDescent="0.2">
      <c r="A29" s="11" t="s">
        <v>9</v>
      </c>
      <c r="B29" s="12" t="s">
        <v>95</v>
      </c>
      <c r="C29" s="78">
        <f>'A. Eelarve'!C23</f>
        <v>2500</v>
      </c>
      <c r="D29" s="78">
        <f>SUM(E29,F29)</f>
        <v>0</v>
      </c>
      <c r="E29" s="78">
        <f>'C3. Seadmed, kinnisvara'!G23</f>
        <v>0</v>
      </c>
      <c r="F29" s="78">
        <f>'C3. Seadmed, kinnisvara'!G41</f>
        <v>0</v>
      </c>
      <c r="G29" s="78">
        <f>IFERROR(ROUND(D29/C29*100,2),0)</f>
        <v>0</v>
      </c>
    </row>
    <row r="30" spans="1:10" x14ac:dyDescent="0.2">
      <c r="A30" s="11" t="s">
        <v>61</v>
      </c>
      <c r="B30" s="110" t="s">
        <v>145</v>
      </c>
      <c r="C30" s="78">
        <f>'A. Eelarve'!C24</f>
        <v>4045</v>
      </c>
      <c r="D30" s="78">
        <f>SUM(E30,F30)</f>
        <v>0</v>
      </c>
      <c r="E30" s="78">
        <f>' C4. EL avalikustamise kulud'!G23</f>
        <v>0</v>
      </c>
      <c r="F30" s="78">
        <f>' C4. EL avalikustamise kulud'!G41</f>
        <v>0</v>
      </c>
      <c r="G30" s="78">
        <f>IFERROR(ROUND(D30/C30*100,2),0)</f>
        <v>0</v>
      </c>
    </row>
    <row r="31" spans="1:10" x14ac:dyDescent="0.2">
      <c r="A31" s="11" t="s">
        <v>93</v>
      </c>
      <c r="B31" s="110" t="s">
        <v>144</v>
      </c>
      <c r="C31" s="78">
        <f>'A. Eelarve'!C25</f>
        <v>30840</v>
      </c>
      <c r="D31" s="78">
        <f>SUM(E31,F31)</f>
        <v>0</v>
      </c>
      <c r="E31" s="78">
        <f>' C5. Sihtrühmaga seotud kulud'!G24</f>
        <v>0</v>
      </c>
      <c r="F31" s="78">
        <f>' C5. Sihtrühmaga seotud kulud'!G42</f>
        <v>0</v>
      </c>
      <c r="G31" s="78">
        <f t="shared" si="0"/>
        <v>0</v>
      </c>
    </row>
    <row r="32" spans="1:10" s="22" customFormat="1" x14ac:dyDescent="0.2">
      <c r="A32" s="11" t="s">
        <v>94</v>
      </c>
      <c r="B32" s="12" t="s">
        <v>99</v>
      </c>
      <c r="C32" s="78">
        <f>'A. Eelarve'!C26</f>
        <v>0</v>
      </c>
      <c r="D32" s="78">
        <f>SUM(E32:F32)</f>
        <v>0</v>
      </c>
      <c r="E32" s="78">
        <f>'C6. Muud otsesed kulud'!G23</f>
        <v>0</v>
      </c>
      <c r="F32" s="78">
        <f>'C6. Muud otsesed kulud'!G41</f>
        <v>0</v>
      </c>
      <c r="G32" s="78">
        <f t="shared" si="0"/>
        <v>0</v>
      </c>
    </row>
    <row r="33" spans="1:7" x14ac:dyDescent="0.2">
      <c r="A33" s="13"/>
      <c r="B33" s="14" t="s">
        <v>48</v>
      </c>
      <c r="C33" s="79">
        <f>SUM(C27:C32)</f>
        <v>88611.199999999997</v>
      </c>
      <c r="D33" s="79">
        <f>SUM(D27:D32)</f>
        <v>0</v>
      </c>
      <c r="E33" s="79">
        <f>SUM(E27:E32)</f>
        <v>0</v>
      </c>
      <c r="F33" s="79">
        <f>SUM(F27:F32)</f>
        <v>0</v>
      </c>
      <c r="G33" s="79">
        <f>SUM(G27:G32)</f>
        <v>0</v>
      </c>
    </row>
    <row r="34" spans="1:7" x14ac:dyDescent="0.2">
      <c r="A34" s="13"/>
      <c r="B34" s="14" t="s">
        <v>15</v>
      </c>
      <c r="C34" s="79">
        <f>'A. Eelarve'!C28</f>
        <v>6202.7840000000006</v>
      </c>
      <c r="D34" s="79">
        <f>SUM(E34,F34)</f>
        <v>0</v>
      </c>
      <c r="E34" s="80">
        <v>0</v>
      </c>
      <c r="F34" s="80">
        <v>0</v>
      </c>
      <c r="G34" s="79">
        <f t="shared" si="0"/>
        <v>0</v>
      </c>
    </row>
    <row r="35" spans="1:7" x14ac:dyDescent="0.2">
      <c r="A35" s="10"/>
      <c r="B35" s="11" t="s">
        <v>12</v>
      </c>
      <c r="C35" s="78">
        <f>SUM(C33:C34)</f>
        <v>94813.983999999997</v>
      </c>
      <c r="D35" s="78">
        <f>SUM(D33:D34)</f>
        <v>0</v>
      </c>
      <c r="E35" s="78">
        <f>SUM(E33:E34)</f>
        <v>0</v>
      </c>
      <c r="F35" s="78">
        <f>SUM(F33:F34)</f>
        <v>0</v>
      </c>
      <c r="G35" s="78">
        <f t="shared" si="0"/>
        <v>0</v>
      </c>
    </row>
    <row r="36" spans="1:7" x14ac:dyDescent="0.2">
      <c r="A36"/>
      <c r="B36"/>
      <c r="C36"/>
      <c r="D36"/>
      <c r="F36" s="81"/>
    </row>
    <row r="37" spans="1:7" x14ac:dyDescent="0.2">
      <c r="A37" s="22"/>
      <c r="B37" s="22"/>
      <c r="C37" s="22"/>
    </row>
    <row r="38" spans="1:7" x14ac:dyDescent="0.2">
      <c r="A38" s="19" t="s">
        <v>105</v>
      </c>
      <c r="B38" s="17"/>
      <c r="C38" s="16"/>
    </row>
    <row r="39" spans="1:7" ht="48" x14ac:dyDescent="0.2">
      <c r="A39" s="20"/>
      <c r="B39" s="69" t="s">
        <v>83</v>
      </c>
      <c r="C39" s="68" t="s">
        <v>82</v>
      </c>
      <c r="D39" s="26" t="s">
        <v>51</v>
      </c>
      <c r="E39" s="6" t="s">
        <v>51</v>
      </c>
    </row>
    <row r="40" spans="1:7" x14ac:dyDescent="0.2">
      <c r="A40" s="18" t="s">
        <v>31</v>
      </c>
      <c r="B40" s="82">
        <f>'A. Eelarve'!B33</f>
        <v>0</v>
      </c>
      <c r="C40" s="83">
        <f>D40+E40</f>
        <v>0</v>
      </c>
      <c r="D40" s="76">
        <v>0</v>
      </c>
      <c r="E40" s="76">
        <v>0</v>
      </c>
    </row>
    <row r="41" spans="1:7" x14ac:dyDescent="0.2">
      <c r="A41" s="18" t="s">
        <v>32</v>
      </c>
      <c r="B41" s="82">
        <f>'A. Eelarve'!B34</f>
        <v>94813.983999999997</v>
      </c>
      <c r="C41" s="83">
        <f>D41+E41</f>
        <v>0</v>
      </c>
      <c r="D41" s="76">
        <v>0</v>
      </c>
      <c r="E41" s="76">
        <v>0</v>
      </c>
    </row>
    <row r="42" spans="1:7" x14ac:dyDescent="0.2">
      <c r="A42" s="18" t="s">
        <v>33</v>
      </c>
      <c r="B42" s="82">
        <f>'A. Eelarve'!B35</f>
        <v>0</v>
      </c>
      <c r="C42" s="83">
        <f>D42+E42</f>
        <v>0</v>
      </c>
      <c r="D42" s="76">
        <v>0</v>
      </c>
      <c r="E42" s="76">
        <v>0</v>
      </c>
    </row>
    <row r="43" spans="1:7" x14ac:dyDescent="0.2">
      <c r="A43" s="11" t="s">
        <v>21</v>
      </c>
      <c r="B43" s="84">
        <f>SUM(B40:B42)</f>
        <v>94813.983999999997</v>
      </c>
      <c r="C43" s="78">
        <f>SUM(C40:C42)</f>
        <v>0</v>
      </c>
      <c r="D43" s="78">
        <f>SUM(D40:D42)</f>
        <v>0</v>
      </c>
      <c r="E43" s="78">
        <f>SUM(E40:E42)</f>
        <v>0</v>
      </c>
    </row>
    <row r="45" spans="1:7" s="22" customFormat="1" x14ac:dyDescent="0.2">
      <c r="A45" s="19" t="s">
        <v>148</v>
      </c>
      <c r="B45" s="21"/>
      <c r="C45" s="16"/>
    </row>
    <row r="46" spans="1:7" s="22" customFormat="1" ht="48" x14ac:dyDescent="0.2">
      <c r="A46" s="20"/>
      <c r="B46" s="69" t="s">
        <v>83</v>
      </c>
      <c r="C46" s="68" t="s">
        <v>82</v>
      </c>
      <c r="D46" s="26" t="s">
        <v>51</v>
      </c>
      <c r="E46" s="6" t="s">
        <v>51</v>
      </c>
    </row>
    <row r="47" spans="1:7" s="22" customFormat="1" x14ac:dyDescent="0.2">
      <c r="A47" s="24" t="s">
        <v>22</v>
      </c>
      <c r="B47" s="82">
        <f>'A. Eelarve'!B40</f>
        <v>0</v>
      </c>
      <c r="C47" s="83">
        <f>D47+E47</f>
        <v>0</v>
      </c>
      <c r="D47" s="76">
        <v>0</v>
      </c>
      <c r="E47" s="76">
        <v>0</v>
      </c>
    </row>
    <row r="48" spans="1:7" s="22" customFormat="1" x14ac:dyDescent="0.2">
      <c r="A48" s="24" t="s">
        <v>23</v>
      </c>
      <c r="B48" s="82">
        <f>'A. Eelarve'!B41</f>
        <v>0</v>
      </c>
      <c r="C48" s="83">
        <f>D48+E48</f>
        <v>0</v>
      </c>
      <c r="D48" s="76">
        <v>0</v>
      </c>
      <c r="E48" s="76">
        <v>0</v>
      </c>
    </row>
    <row r="49" spans="1:6" s="22" customFormat="1" x14ac:dyDescent="0.2">
      <c r="A49" s="24" t="s">
        <v>24</v>
      </c>
      <c r="B49" s="82">
        <f>'A. Eelarve'!B42</f>
        <v>0</v>
      </c>
      <c r="C49" s="83">
        <f>D49+E49</f>
        <v>0</v>
      </c>
      <c r="D49" s="76">
        <v>0</v>
      </c>
      <c r="E49" s="76">
        <v>0</v>
      </c>
    </row>
    <row r="50" spans="1:6" x14ac:dyDescent="0.2">
      <c r="A50" s="11" t="s">
        <v>21</v>
      </c>
      <c r="B50" s="84">
        <f>SUM(B47:B49)</f>
        <v>0</v>
      </c>
      <c r="C50" s="78">
        <f>SUM(C47:C49)</f>
        <v>0</v>
      </c>
      <c r="D50" s="78">
        <f>SUM(D47:D49)</f>
        <v>0</v>
      </c>
      <c r="E50" s="78">
        <f>SUM(E47:E49)</f>
        <v>0</v>
      </c>
    </row>
    <row r="51" spans="1:6" s="22" customFormat="1" x14ac:dyDescent="0.2">
      <c r="A51" s="89"/>
      <c r="B51" s="90"/>
      <c r="C51" s="91"/>
      <c r="D51"/>
      <c r="E51"/>
    </row>
    <row r="52" spans="1:6" x14ac:dyDescent="0.2">
      <c r="A52" s="21" t="s">
        <v>149</v>
      </c>
    </row>
    <row r="53" spans="1:6" x14ac:dyDescent="0.2">
      <c r="A53" s="190" t="s">
        <v>89</v>
      </c>
      <c r="B53" s="191"/>
      <c r="C53" s="70" t="s">
        <v>88</v>
      </c>
      <c r="D53" s="70" t="s">
        <v>53</v>
      </c>
      <c r="E53"/>
      <c r="F53"/>
    </row>
    <row r="54" spans="1:6" ht="48" x14ac:dyDescent="0.2">
      <c r="A54" s="23">
        <v>1</v>
      </c>
      <c r="B54" s="2" t="s">
        <v>25</v>
      </c>
      <c r="C54" s="71"/>
      <c r="D54" s="37"/>
      <c r="E54"/>
      <c r="F54"/>
    </row>
    <row r="55" spans="1:6" x14ac:dyDescent="0.2">
      <c r="A55" s="23">
        <v>2</v>
      </c>
      <c r="B55" s="24" t="s">
        <v>26</v>
      </c>
      <c r="C55" s="71"/>
      <c r="D55" s="37"/>
      <c r="E55"/>
      <c r="F55"/>
    </row>
    <row r="56" spans="1:6" ht="48" x14ac:dyDescent="0.2">
      <c r="A56" s="23">
        <v>3</v>
      </c>
      <c r="B56" s="2" t="s">
        <v>27</v>
      </c>
      <c r="C56" s="71"/>
      <c r="D56" s="37"/>
      <c r="E56"/>
      <c r="F56"/>
    </row>
    <row r="57" spans="1:6" ht="32" x14ac:dyDescent="0.2">
      <c r="A57" s="23">
        <v>4</v>
      </c>
      <c r="B57" s="2" t="s">
        <v>28</v>
      </c>
      <c r="C57" s="71"/>
      <c r="D57" s="37"/>
      <c r="E57"/>
      <c r="F57"/>
    </row>
  </sheetData>
  <sheetProtection selectLockedCells="1"/>
  <dataConsolidate/>
  <mergeCells count="8">
    <mergeCell ref="F25:F26"/>
    <mergeCell ref="A25:A26"/>
    <mergeCell ref="B25:B26"/>
    <mergeCell ref="A53:B53"/>
    <mergeCell ref="A14:B14"/>
    <mergeCell ref="A21:B21"/>
    <mergeCell ref="C25:C26"/>
    <mergeCell ref="E25:E26"/>
  </mergeCells>
  <conditionalFormatting sqref="D27 D32 D29:D30">
    <cfRule type="colorScale" priority="70">
      <colorScale>
        <cfvo type="num" val="0"/>
        <cfvo type="num" val="&quot;C11*1,1&quot;"/>
        <color rgb="FFFF7128"/>
        <color theme="5"/>
      </colorScale>
    </cfRule>
    <cfRule type="cellIs" dxfId="35" priority="72" stopIfTrue="1" operator="greaterThan">
      <formula>"C11*110%"</formula>
    </cfRule>
    <cfRule type="cellIs" dxfId="34" priority="73" stopIfTrue="1" operator="greaterThan">
      <formula>C27*1.1</formula>
    </cfRule>
    <cfRule type="cellIs" dxfId="33" priority="74" stopIfTrue="1" operator="greaterThan">
      <formula>C27*1.1</formula>
    </cfRule>
    <cfRule type="cellIs" dxfId="32" priority="75" stopIfTrue="1" operator="greaterThan">
      <formula>"F11*1,1"</formula>
    </cfRule>
  </conditionalFormatting>
  <conditionalFormatting sqref="G21">
    <cfRule type="cellIs" dxfId="31" priority="38" operator="equal">
      <formula>0</formula>
    </cfRule>
    <cfRule type="cellIs" dxfId="30" priority="56" operator="lessThan">
      <formula>100</formula>
    </cfRule>
    <cfRule type="cellIs" dxfId="29" priority="57" operator="greaterThan">
      <formula>100</formula>
    </cfRule>
  </conditionalFormatting>
  <conditionalFormatting sqref="E43">
    <cfRule type="cellIs" dxfId="28" priority="51" operator="equal">
      <formula>0</formula>
    </cfRule>
    <cfRule type="cellIs" dxfId="27" priority="52" operator="notEqual">
      <formula>$F$35</formula>
    </cfRule>
  </conditionalFormatting>
  <conditionalFormatting sqref="D43">
    <cfRule type="cellIs" dxfId="26" priority="49" operator="equal">
      <formula>0</formula>
    </cfRule>
    <cfRule type="cellIs" dxfId="25" priority="50" operator="notEqual">
      <formula>$E$35</formula>
    </cfRule>
  </conditionalFormatting>
  <conditionalFormatting sqref="G27 G32 G29:G30">
    <cfRule type="cellIs" dxfId="24" priority="48" operator="greaterThan">
      <formula>110</formula>
    </cfRule>
  </conditionalFormatting>
  <conditionalFormatting sqref="G35">
    <cfRule type="cellIs" dxfId="23" priority="42" operator="greaterThan">
      <formula>100</formula>
    </cfRule>
  </conditionalFormatting>
  <conditionalFormatting sqref="G34">
    <cfRule type="cellIs" dxfId="22" priority="39" operator="greaterThan">
      <formula>100</formula>
    </cfRule>
  </conditionalFormatting>
  <conditionalFormatting sqref="G28">
    <cfRule type="cellIs" dxfId="21" priority="37" operator="greaterThan">
      <formula>110</formula>
    </cfRule>
  </conditionalFormatting>
  <conditionalFormatting sqref="G31">
    <cfRule type="cellIs" dxfId="20" priority="36" operator="greaterThan">
      <formula>110</formula>
    </cfRule>
  </conditionalFormatting>
  <conditionalFormatting sqref="D28">
    <cfRule type="colorScale" priority="30">
      <colorScale>
        <cfvo type="num" val="0"/>
        <cfvo type="num" val="&quot;C11*1,1&quot;"/>
        <color rgb="FFFF7128"/>
        <color theme="5"/>
      </colorScale>
    </cfRule>
    <cfRule type="cellIs" dxfId="19" priority="31" stopIfTrue="1" operator="greaterThan">
      <formula>"C11*110%"</formula>
    </cfRule>
    <cfRule type="cellIs" dxfId="18" priority="32" stopIfTrue="1" operator="greaterThan">
      <formula>C28*1.1</formula>
    </cfRule>
    <cfRule type="cellIs" dxfId="17" priority="33" stopIfTrue="1" operator="greaterThan">
      <formula>C28*1.1</formula>
    </cfRule>
    <cfRule type="cellIs" dxfId="16" priority="34" stopIfTrue="1" operator="greaterThan">
      <formula>"F11*1,1"</formula>
    </cfRule>
  </conditionalFormatting>
  <conditionalFormatting sqref="D31">
    <cfRule type="colorScale" priority="25">
      <colorScale>
        <cfvo type="num" val="0"/>
        <cfvo type="num" val="&quot;C11*1,1&quot;"/>
        <color rgb="FFFF7128"/>
        <color theme="5"/>
      </colorScale>
    </cfRule>
    <cfRule type="cellIs" dxfId="15" priority="26" stopIfTrue="1" operator="greaterThan">
      <formula>"C11*110%"</formula>
    </cfRule>
    <cfRule type="cellIs" dxfId="14" priority="27" stopIfTrue="1" operator="greaterThan">
      <formula>C31*1.1</formula>
    </cfRule>
    <cfRule type="cellIs" dxfId="13" priority="28" stopIfTrue="1" operator="greaterThan">
      <formula>C31*1.1</formula>
    </cfRule>
    <cfRule type="cellIs" dxfId="12" priority="29" stopIfTrue="1" operator="greaterThan">
      <formula>"F11*1,1"</formula>
    </cfRule>
  </conditionalFormatting>
  <conditionalFormatting sqref="D34">
    <cfRule type="colorScale" priority="10">
      <colorScale>
        <cfvo type="num" val="0"/>
        <cfvo type="num" val="&quot;C11*1,1&quot;"/>
        <color rgb="FFFF7128"/>
        <color theme="5"/>
      </colorScale>
    </cfRule>
    <cfRule type="cellIs" dxfId="11" priority="11" stopIfTrue="1" operator="greaterThan">
      <formula>"C11*110%"</formula>
    </cfRule>
    <cfRule type="cellIs" dxfId="10" priority="12" stopIfTrue="1" operator="greaterThan">
      <formula>C34*1.1</formula>
    </cfRule>
    <cfRule type="cellIs" dxfId="9" priority="13" stopIfTrue="1" operator="greaterThan">
      <formula>C34*1.1</formula>
    </cfRule>
    <cfRule type="cellIs" dxfId="8" priority="14" stopIfTrue="1" operator="greaterThan">
      <formula>"F11*1,1"</formula>
    </cfRule>
  </conditionalFormatting>
  <conditionalFormatting sqref="D35">
    <cfRule type="colorScale" priority="5">
      <colorScale>
        <cfvo type="num" val="0"/>
        <cfvo type="num" val="&quot;C11*1,1&quot;"/>
        <color rgb="FFFF7128"/>
        <color theme="5"/>
      </colorScale>
    </cfRule>
    <cfRule type="cellIs" dxfId="7" priority="6" stopIfTrue="1" operator="greaterThan">
      <formula>"C11*110%"</formula>
    </cfRule>
    <cfRule type="cellIs" dxfId="6" priority="7" stopIfTrue="1" operator="greaterThan">
      <formula>C35*1.1</formula>
    </cfRule>
    <cfRule type="cellIs" dxfId="5" priority="8" stopIfTrue="1" operator="greaterThan">
      <formula>C35*1.1</formula>
    </cfRule>
    <cfRule type="cellIs" dxfId="4" priority="9" stopIfTrue="1" operator="greaterThan">
      <formula>"F11*1,1"</formula>
    </cfRule>
  </conditionalFormatting>
  <conditionalFormatting sqref="E50">
    <cfRule type="cellIs" dxfId="3" priority="3" operator="equal">
      <formula>0</formula>
    </cfRule>
    <cfRule type="cellIs" dxfId="2" priority="4" operator="notEqual">
      <formula>$F$35</formula>
    </cfRule>
  </conditionalFormatting>
  <conditionalFormatting sqref="D50">
    <cfRule type="cellIs" dxfId="1" priority="1" operator="equal">
      <formula>0</formula>
    </cfRule>
    <cfRule type="cellIs" dxfId="0" priority="2" operator="notEqual">
      <formula>$E$35</formula>
    </cfRule>
  </conditionalFormatting>
  <dataValidations xWindow="399" yWindow="519" count="11">
    <dataValidation type="decimal" operator="lessThanOrEqual" showInputMessage="1" showErrorMessage="1" error="Kaudsed kulud tohivad otsestest kuludest moodustada kuni 7%." promptTitle="Tähelepanu!" prompt="Kaudsed kulud moodustavad otsestest kuludest kuni 7%." sqref="D34">
      <formula1>#REF!*0.07</formula1>
    </dataValidation>
    <dataValidation type="decimal" errorStyle="warning" operator="lessThanOrEqual" allowBlank="1" showInputMessage="1" showErrorMessage="1" errorTitle="Tähelepanu!" error="Kaudsed kulud tohivad otsestest kuludest moodustada kuni 7%." promptTitle="Tähelepanu!" prompt="Kaudsed kulud moodustavad otsestest kuludest kuni 7%." sqref="E34:F34">
      <formula1>E33*0.07</formula1>
    </dataValidation>
    <dataValidation errorStyle="warning" operator="equal" allowBlank="1" showInputMessage="1" showErrorMessage="1" promptTitle="Tähelepanu!" prompt="Tööjõukulud peavad võrduma töölehel &quot;Tööjõukulud&quot; saadud summaga." sqref="D27"/>
    <dataValidation type="decimal" operator="equal" allowBlank="1" showInputMessage="1" showErrorMessage="1" sqref="C21">
      <formula1>C78</formula1>
    </dataValidation>
    <dataValidation type="decimal" operator="equal" allowBlank="1" showInputMessage="1" showErrorMessage="1" errorTitle="Tähelepanu!" error="Tervik peab olema 100%" promptTitle="Tähelepanu!" prompt="Osakaalude summa peab olema 100%" sqref="G21">
      <formula1>100</formula1>
    </dataValidation>
    <dataValidation type="decimal" allowBlank="1" showInputMessage="1" showErrorMessage="1" errorTitle="Tähelepanu!" error="AMIF toetuse osakaal ei saa olla suurem kui 75%" promptTitle="Tähelepanu!" prompt="AMIF toetuse osakaal ei saa olla suurem kui 75%" sqref="G16:G20">
      <formula1>0</formula1>
      <formula2>75</formula2>
    </dataValidation>
    <dataValidation operator="equal" allowBlank="1" showErrorMessage="1" promptTitle="Tähelepanu!" prompt="AMIF tulu peab võrduma AMIF kuluga." sqref="B15"/>
    <dataValidation type="decimal" errorStyle="warning" operator="equal" allowBlank="1" showInputMessage="1" showErrorMessage="1" errorTitle="Tähelepanu!" error="Aruandlusperioodi meetmete kogukulu peab olema võrdne projekti aruandlusperioodi kogukuludega." promptTitle="Tähelepanu!" prompt="Aruandlusperioodi meetmete kogukulu peab olema võrdne projekti aruandlusperioodi kogukuludega." sqref="D43 D50">
      <formula1>E35</formula1>
    </dataValidation>
    <dataValidation allowBlank="1" showInputMessage="1" showErrorMessage="1" promptTitle="Tähelepanu!" prompt="Aruandlusperioodi meetmete kogukulu peab olema võrdne projekti aruandlusperioodi kogukuludega." sqref="E43 E50"/>
    <dataValidation allowBlank="1" showInputMessage="1" showErrorMessage="1" promptTitle="Tähelepanu!" prompt="Kulud meetmete lõikes kokku peab olema võrdne projekti kulud kokku." sqref="C43 C50:C51"/>
    <dataValidation type="list" allowBlank="1" showInputMessage="1" showErrorMessage="1" errorTitle="Tähelepanu!" error="Vali sobiv vastus" promptTitle="Tähelepanu!" prompt="Vali sobiv vastus" sqref="C54:C57">
      <formula1>Kinnituskiri</formula1>
    </dataValidation>
  </dataValidations>
  <pageMargins left="0.7" right="0.7" top="0.75" bottom="0.75" header="0.3" footer="0.3"/>
  <drawing r:id="rId1"/>
  <extLst>
    <ext xmlns:x14="http://schemas.microsoft.com/office/spreadsheetml/2009/9/main" uri="{CCE6A557-97BC-4b89-ADB6-D9C93CAAB3DF}">
      <x14:dataValidations xmlns:xm="http://schemas.microsoft.com/office/excel/2006/main" xWindow="399" yWindow="519" count="5">
        <x14:dataValidation type="decimal" errorStyle="warning" operator="equal" allowBlank="1" showInputMessage="1" showErrorMessage="1" promptTitle="Tähelepanu!" prompt="Muude otseste kulude kogusumma peab olema võrdne töölehel &quot;Muud otsesed kulud&quot; saadud kogusummaga.">
          <x14:formula1>
            <xm:f>'C6. Muud otsesed kulud'!G42</xm:f>
          </x14:formula1>
          <xm:sqref>D32</xm:sqref>
        </x14:dataValidation>
        <x14:dataValidation type="decimal" errorStyle="warning" operator="equal" allowBlank="1" showInputMessage="1" showErrorMessage="1" promptTitle="Tähelepanu!" prompt="EL avalikustamise kulude kogususmma peab olema võrdne töölehel &quot;EL avalikustamise kulud&quot; saadud kogusummaga.">
          <x14:formula1>
            <xm:f>' C4. EL avalikustamise kulud'!G42</xm:f>
          </x14:formula1>
          <xm:sqref>D30</xm:sqref>
        </x14:dataValidation>
        <x14:dataValidation type="decimal" errorStyle="warning" operator="equal" allowBlank="1" showInputMessage="1" showErrorMessage="1" promptTitle="Tähelepanu!" prompt="Sihtrühmaga seotud tegevuste kogususmma peab olema võrdne töölehel &quot;Sihtrühmaga seotud kulud&quot; saadud kogusummaga.">
          <x14:formula1>
            <xm:f>' C5. Sihtrühmaga seotud kulud'!G43</xm:f>
          </x14:formula1>
          <xm:sqref>D31</xm:sqref>
        </x14:dataValidation>
        <x14:dataValidation type="decimal" operator="equal" allowBlank="1" showInputMessage="1" showErrorMessage="1" promptTitle="Tähelepanu!" prompt="Seadmetele/kinnisvarale tehtud kulude kogusumma peab olema võrdne töölehel &quot;Seadmed/kinnisvara&quot; saadud kogusummaga.">
          <x14:formula1>
            <xm:f>'C3. Seadmed, kinnisvara'!G42</xm:f>
          </x14:formula1>
          <xm:sqref>D29</xm:sqref>
        </x14:dataValidation>
        <x14:dataValidation type="decimal" errorStyle="warning" operator="equal" allowBlank="1" showInputMessage="1" showErrorMessage="1" promptTitle="Tähelepanu!" prompt="Lähetuskulude kogususmma peab olema võrdne töölehel &quot;Lähetuskulud&quot; saadud kogusummaga.">
          <x14:formula1>
            <xm:f>'C2. Sõidu- ja lähetuskulud'!G42</xm:f>
          </x14:formula1>
          <xm:sqref>D28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6" tint="0.39997558519241921"/>
  </sheetPr>
  <dimension ref="A1:G50"/>
  <sheetViews>
    <sheetView topLeftCell="A16" workbookViewId="0">
      <selection activeCell="G9" sqref="G9"/>
    </sheetView>
  </sheetViews>
  <sheetFormatPr baseColWidth="10" defaultColWidth="8.6640625" defaultRowHeight="16" x14ac:dyDescent="0.2"/>
  <cols>
    <col min="1" max="1" width="9.5" style="22" bestFit="1" customWidth="1"/>
    <col min="2" max="2" width="18.33203125" style="22" customWidth="1"/>
    <col min="3" max="3" width="25.5" style="22" customWidth="1"/>
    <col min="4" max="4" width="16.6640625" style="16" customWidth="1"/>
    <col min="5" max="5" width="15.6640625" style="16" customWidth="1"/>
    <col min="6" max="6" width="15.5" style="22" customWidth="1"/>
    <col min="7" max="7" width="9.6640625" style="22" bestFit="1" customWidth="1"/>
    <col min="8" max="16384" width="8.6640625" style="22"/>
  </cols>
  <sheetData>
    <row r="1" spans="1:7" x14ac:dyDescent="0.2">
      <c r="A1" s="3" t="s">
        <v>84</v>
      </c>
      <c r="B1" s="3"/>
    </row>
    <row r="2" spans="1:7" x14ac:dyDescent="0.2">
      <c r="A2" s="3"/>
      <c r="B2" s="3"/>
    </row>
    <row r="3" spans="1:7" x14ac:dyDescent="0.2">
      <c r="A3" s="99" t="s">
        <v>139</v>
      </c>
    </row>
    <row r="4" spans="1:7" x14ac:dyDescent="0.2">
      <c r="A4" s="20"/>
      <c r="B4" s="195" t="s">
        <v>11</v>
      </c>
      <c r="C4" s="195"/>
      <c r="D4" s="195"/>
      <c r="E4" s="195"/>
      <c r="F4" s="195"/>
      <c r="G4" s="196" t="s">
        <v>17</v>
      </c>
    </row>
    <row r="5" spans="1:7" x14ac:dyDescent="0.2">
      <c r="A5" s="188" t="s">
        <v>1</v>
      </c>
      <c r="B5" s="197" t="s">
        <v>90</v>
      </c>
      <c r="C5" s="198"/>
      <c r="D5" s="198"/>
      <c r="E5" s="198"/>
      <c r="F5" s="199"/>
      <c r="G5" s="196"/>
    </row>
    <row r="6" spans="1:7" ht="32" x14ac:dyDescent="0.2">
      <c r="A6" s="189"/>
      <c r="B6" s="6" t="s">
        <v>54</v>
      </c>
      <c r="C6" s="6" t="s">
        <v>55</v>
      </c>
      <c r="D6" s="6" t="s">
        <v>56</v>
      </c>
      <c r="E6" s="6" t="s">
        <v>57</v>
      </c>
      <c r="F6" s="6" t="s">
        <v>58</v>
      </c>
      <c r="G6" s="196"/>
    </row>
    <row r="7" spans="1:7" s="33" customFormat="1" x14ac:dyDescent="0.2">
      <c r="A7" s="100" t="s">
        <v>116</v>
      </c>
      <c r="B7" s="100"/>
      <c r="C7" s="100"/>
      <c r="D7" s="101"/>
      <c r="E7" s="101"/>
      <c r="F7" s="100"/>
      <c r="G7" s="102"/>
    </row>
    <row r="8" spans="1:7" s="33" customFormat="1" x14ac:dyDescent="0.2">
      <c r="A8" s="100" t="s">
        <v>120</v>
      </c>
      <c r="B8" s="100"/>
      <c r="C8" s="100"/>
      <c r="D8" s="101"/>
      <c r="E8" s="101"/>
      <c r="F8" s="100"/>
      <c r="G8" s="102"/>
    </row>
    <row r="9" spans="1:7" s="33" customFormat="1" x14ac:dyDescent="0.2">
      <c r="A9" s="103" t="s">
        <v>121</v>
      </c>
      <c r="B9" s="100" t="s">
        <v>127</v>
      </c>
      <c r="C9" s="100" t="s">
        <v>118</v>
      </c>
      <c r="D9" s="104" t="s">
        <v>119</v>
      </c>
      <c r="E9" s="101">
        <v>42425</v>
      </c>
      <c r="F9" s="100" t="s">
        <v>124</v>
      </c>
      <c r="G9" s="102"/>
    </row>
    <row r="10" spans="1:7" s="33" customFormat="1" ht="64" x14ac:dyDescent="0.2">
      <c r="A10" s="100" t="s">
        <v>122</v>
      </c>
      <c r="B10" s="100" t="s">
        <v>117</v>
      </c>
      <c r="C10" s="100" t="s">
        <v>118</v>
      </c>
      <c r="D10" s="104" t="s">
        <v>119</v>
      </c>
      <c r="E10" s="101">
        <v>42425</v>
      </c>
      <c r="F10" s="105" t="s">
        <v>125</v>
      </c>
      <c r="G10" s="102"/>
    </row>
    <row r="11" spans="1:7" s="33" customFormat="1" x14ac:dyDescent="0.2">
      <c r="A11" s="100" t="s">
        <v>126</v>
      </c>
      <c r="B11" s="100"/>
      <c r="C11" s="100"/>
      <c r="D11" s="104"/>
      <c r="E11" s="101"/>
      <c r="F11" s="105"/>
      <c r="G11" s="102"/>
    </row>
    <row r="12" spans="1:7" s="33" customFormat="1" x14ac:dyDescent="0.2">
      <c r="A12" s="100" t="s">
        <v>7</v>
      </c>
      <c r="B12" s="100" t="s">
        <v>117</v>
      </c>
      <c r="C12" s="100" t="s">
        <v>118</v>
      </c>
      <c r="D12" s="104" t="s">
        <v>119</v>
      </c>
      <c r="E12" s="101">
        <v>42425</v>
      </c>
      <c r="F12" s="100" t="s">
        <v>124</v>
      </c>
      <c r="G12" s="102"/>
    </row>
    <row r="13" spans="1:7" s="33" customFormat="1" ht="64" x14ac:dyDescent="0.2">
      <c r="A13" s="100" t="s">
        <v>123</v>
      </c>
      <c r="B13" s="100" t="s">
        <v>117</v>
      </c>
      <c r="C13" s="100" t="s">
        <v>118</v>
      </c>
      <c r="D13" s="104" t="s">
        <v>119</v>
      </c>
      <c r="E13" s="101">
        <v>42425</v>
      </c>
      <c r="F13" s="105" t="s">
        <v>125</v>
      </c>
      <c r="G13" s="102"/>
    </row>
    <row r="14" spans="1:7" s="33" customFormat="1" x14ac:dyDescent="0.2">
      <c r="A14" s="31"/>
      <c r="B14" s="31"/>
      <c r="C14" s="31"/>
      <c r="D14" s="32"/>
      <c r="E14" s="31"/>
      <c r="F14" s="31"/>
      <c r="G14" s="76"/>
    </row>
    <row r="15" spans="1:7" s="33" customFormat="1" x14ac:dyDescent="0.2">
      <c r="A15" s="31"/>
      <c r="B15" s="31"/>
      <c r="C15" s="31"/>
      <c r="D15" s="32"/>
      <c r="E15" s="31"/>
      <c r="F15" s="31"/>
      <c r="G15" s="76"/>
    </row>
    <row r="16" spans="1:7" s="33" customFormat="1" x14ac:dyDescent="0.2">
      <c r="A16" s="31"/>
      <c r="B16" s="31"/>
      <c r="C16" s="31"/>
      <c r="D16" s="32"/>
      <c r="E16" s="31"/>
      <c r="F16" s="31"/>
      <c r="G16" s="76"/>
    </row>
    <row r="17" spans="1:7" s="33" customFormat="1" x14ac:dyDescent="0.2">
      <c r="A17" s="31"/>
      <c r="B17" s="31"/>
      <c r="C17" s="31"/>
      <c r="D17" s="32"/>
      <c r="E17" s="31"/>
      <c r="F17" s="31"/>
      <c r="G17" s="76"/>
    </row>
    <row r="18" spans="1:7" s="33" customFormat="1" x14ac:dyDescent="0.2">
      <c r="A18" s="31"/>
      <c r="B18" s="31"/>
      <c r="C18" s="31"/>
      <c r="D18" s="32"/>
      <c r="E18" s="31"/>
      <c r="F18" s="31"/>
      <c r="G18" s="76"/>
    </row>
    <row r="19" spans="1:7" s="33" customFormat="1" x14ac:dyDescent="0.2">
      <c r="A19" s="31"/>
      <c r="B19" s="31"/>
      <c r="C19" s="31"/>
      <c r="D19" s="32"/>
      <c r="E19" s="31"/>
      <c r="F19" s="31"/>
      <c r="G19" s="76"/>
    </row>
    <row r="20" spans="1:7" s="33" customFormat="1" x14ac:dyDescent="0.2">
      <c r="A20" s="31"/>
      <c r="B20" s="31"/>
      <c r="C20" s="31"/>
      <c r="D20" s="32"/>
      <c r="E20" s="31"/>
      <c r="F20" s="31"/>
      <c r="G20" s="76"/>
    </row>
    <row r="21" spans="1:7" s="33" customFormat="1" x14ac:dyDescent="0.2">
      <c r="A21" s="31"/>
      <c r="B21" s="31"/>
      <c r="C21" s="31"/>
      <c r="D21" s="32"/>
      <c r="E21" s="31"/>
      <c r="F21" s="31"/>
      <c r="G21" s="76"/>
    </row>
    <row r="22" spans="1:7" s="33" customFormat="1" x14ac:dyDescent="0.2">
      <c r="A22" s="31"/>
      <c r="B22" s="31"/>
      <c r="C22" s="31"/>
      <c r="D22" s="32"/>
      <c r="E22" s="31"/>
      <c r="F22" s="31"/>
      <c r="G22" s="76"/>
    </row>
    <row r="23" spans="1:7" s="33" customFormat="1" x14ac:dyDescent="0.2">
      <c r="A23" s="31"/>
      <c r="B23" s="31"/>
      <c r="C23" s="31"/>
      <c r="D23" s="32"/>
      <c r="E23" s="31"/>
      <c r="F23" s="31"/>
      <c r="G23" s="76"/>
    </row>
    <row r="24" spans="1:7" s="33" customFormat="1" x14ac:dyDescent="0.2">
      <c r="A24" s="31"/>
      <c r="B24" s="31"/>
      <c r="C24" s="31"/>
      <c r="D24" s="32"/>
      <c r="E24" s="31"/>
      <c r="F24" s="31"/>
      <c r="G24" s="76"/>
    </row>
    <row r="25" spans="1:7" s="33" customFormat="1" x14ac:dyDescent="0.2">
      <c r="A25" s="31"/>
      <c r="B25" s="31"/>
      <c r="C25" s="31"/>
      <c r="D25" s="32"/>
      <c r="E25" s="31"/>
      <c r="F25" s="31"/>
      <c r="G25" s="76"/>
    </row>
    <row r="26" spans="1:7" s="33" customFormat="1" x14ac:dyDescent="0.2">
      <c r="A26" s="31"/>
      <c r="B26" s="31"/>
      <c r="C26" s="31"/>
      <c r="D26" s="32"/>
      <c r="E26" s="31"/>
      <c r="F26" s="31"/>
      <c r="G26" s="76"/>
    </row>
    <row r="27" spans="1:7" s="33" customFormat="1" x14ac:dyDescent="0.2">
      <c r="A27" s="31"/>
      <c r="B27" s="31"/>
      <c r="C27" s="31"/>
      <c r="D27" s="32"/>
      <c r="E27" s="31"/>
      <c r="F27" s="31"/>
      <c r="G27" s="76"/>
    </row>
    <row r="28" spans="1:7" s="33" customFormat="1" x14ac:dyDescent="0.2">
      <c r="A28" s="31"/>
      <c r="B28" s="31"/>
      <c r="C28" s="31"/>
      <c r="D28" s="32"/>
      <c r="E28" s="32"/>
      <c r="F28" s="31"/>
      <c r="G28" s="76"/>
    </row>
    <row r="29" spans="1:7" s="33" customFormat="1" x14ac:dyDescent="0.2">
      <c r="A29" s="31"/>
      <c r="B29" s="31"/>
      <c r="C29" s="31"/>
      <c r="D29" s="32"/>
      <c r="E29" s="32"/>
      <c r="F29" s="31"/>
      <c r="G29" s="76"/>
    </row>
    <row r="30" spans="1:7" x14ac:dyDescent="0.2">
      <c r="A30" s="200" t="s">
        <v>59</v>
      </c>
      <c r="B30" s="201"/>
      <c r="C30" s="201"/>
      <c r="D30" s="201"/>
      <c r="E30" s="201"/>
      <c r="F30" s="202"/>
      <c r="G30" s="85">
        <f>SUM(G7:G29)</f>
        <v>0</v>
      </c>
    </row>
    <row r="31" spans="1:7" s="33" customFormat="1" x14ac:dyDescent="0.2">
      <c r="A31" s="31"/>
      <c r="B31" s="31"/>
      <c r="C31" s="31"/>
      <c r="D31" s="32"/>
      <c r="E31" s="32"/>
      <c r="F31" s="31"/>
      <c r="G31" s="76"/>
    </row>
    <row r="32" spans="1:7" s="33" customFormat="1" x14ac:dyDescent="0.2">
      <c r="A32" s="31"/>
      <c r="B32" s="31"/>
      <c r="C32" s="31"/>
      <c r="D32" s="32"/>
      <c r="E32" s="31"/>
      <c r="F32" s="31"/>
      <c r="G32" s="76"/>
    </row>
    <row r="33" spans="1:7" s="33" customFormat="1" x14ac:dyDescent="0.2">
      <c r="A33" s="31"/>
      <c r="B33" s="31"/>
      <c r="C33" s="31"/>
      <c r="D33" s="32"/>
      <c r="E33" s="31"/>
      <c r="F33" s="31"/>
      <c r="G33" s="76"/>
    </row>
    <row r="34" spans="1:7" s="33" customFormat="1" x14ac:dyDescent="0.2">
      <c r="A34" s="31"/>
      <c r="B34" s="31"/>
      <c r="C34" s="31"/>
      <c r="D34" s="32"/>
      <c r="E34" s="32"/>
      <c r="F34" s="31"/>
      <c r="G34" s="76"/>
    </row>
    <row r="35" spans="1:7" s="33" customFormat="1" x14ac:dyDescent="0.2">
      <c r="A35" s="31"/>
      <c r="B35" s="31"/>
      <c r="C35" s="31"/>
      <c r="D35" s="32"/>
      <c r="E35" s="31"/>
      <c r="F35" s="31"/>
      <c r="G35" s="76"/>
    </row>
    <row r="36" spans="1:7" s="33" customFormat="1" x14ac:dyDescent="0.2">
      <c r="A36" s="31"/>
      <c r="B36" s="31"/>
      <c r="C36" s="31"/>
      <c r="D36" s="32"/>
      <c r="E36" s="31"/>
      <c r="F36" s="31"/>
      <c r="G36" s="76"/>
    </row>
    <row r="37" spans="1:7" s="33" customFormat="1" x14ac:dyDescent="0.2">
      <c r="A37" s="31"/>
      <c r="B37" s="31"/>
      <c r="C37" s="31"/>
      <c r="D37" s="32"/>
      <c r="E37" s="31"/>
      <c r="F37" s="31"/>
      <c r="G37" s="76"/>
    </row>
    <row r="38" spans="1:7" s="33" customFormat="1" x14ac:dyDescent="0.2">
      <c r="A38" s="31"/>
      <c r="B38" s="31"/>
      <c r="C38" s="31"/>
      <c r="D38" s="32"/>
      <c r="E38" s="31"/>
      <c r="F38" s="31"/>
      <c r="G38" s="76"/>
    </row>
    <row r="39" spans="1:7" s="33" customFormat="1" x14ac:dyDescent="0.2">
      <c r="A39" s="31"/>
      <c r="B39" s="31"/>
      <c r="C39" s="31"/>
      <c r="D39" s="32"/>
      <c r="E39" s="31"/>
      <c r="F39" s="31"/>
      <c r="G39" s="76"/>
    </row>
    <row r="40" spans="1:7" s="33" customFormat="1" x14ac:dyDescent="0.2">
      <c r="A40" s="31"/>
      <c r="B40" s="31"/>
      <c r="C40" s="31"/>
      <c r="D40" s="32"/>
      <c r="E40" s="31"/>
      <c r="F40" s="31"/>
      <c r="G40" s="76"/>
    </row>
    <row r="41" spans="1:7" s="33" customFormat="1" x14ac:dyDescent="0.2">
      <c r="A41" s="31"/>
      <c r="B41" s="31"/>
      <c r="C41" s="31"/>
      <c r="D41" s="32"/>
      <c r="E41" s="31"/>
      <c r="F41" s="31"/>
      <c r="G41" s="76"/>
    </row>
    <row r="42" spans="1:7" s="33" customFormat="1" x14ac:dyDescent="0.2">
      <c r="A42" s="31"/>
      <c r="B42" s="31"/>
      <c r="C42" s="31"/>
      <c r="D42" s="32"/>
      <c r="E42" s="31"/>
      <c r="F42" s="31"/>
      <c r="G42" s="76"/>
    </row>
    <row r="43" spans="1:7" s="33" customFormat="1" x14ac:dyDescent="0.2">
      <c r="A43" s="31"/>
      <c r="B43" s="31"/>
      <c r="C43" s="31"/>
      <c r="D43" s="32"/>
      <c r="E43" s="31"/>
      <c r="F43" s="31"/>
      <c r="G43" s="76"/>
    </row>
    <row r="44" spans="1:7" s="33" customFormat="1" x14ac:dyDescent="0.2">
      <c r="A44" s="31"/>
      <c r="B44" s="31"/>
      <c r="C44" s="31"/>
      <c r="D44" s="32"/>
      <c r="E44" s="31"/>
      <c r="F44" s="31"/>
      <c r="G44" s="76"/>
    </row>
    <row r="45" spans="1:7" s="33" customFormat="1" x14ac:dyDescent="0.2">
      <c r="A45" s="31"/>
      <c r="B45" s="31"/>
      <c r="C45" s="31"/>
      <c r="D45" s="32"/>
      <c r="E45" s="31"/>
      <c r="F45" s="31"/>
      <c r="G45" s="76"/>
    </row>
    <row r="46" spans="1:7" s="33" customFormat="1" x14ac:dyDescent="0.2">
      <c r="A46" s="31"/>
      <c r="B46" s="31"/>
      <c r="C46" s="31"/>
      <c r="D46" s="32"/>
      <c r="E46" s="31"/>
      <c r="F46" s="31"/>
      <c r="G46" s="76"/>
    </row>
    <row r="47" spans="1:7" s="33" customFormat="1" x14ac:dyDescent="0.2">
      <c r="A47" s="31"/>
      <c r="B47" s="31"/>
      <c r="C47" s="31"/>
      <c r="D47" s="32"/>
      <c r="E47" s="31"/>
      <c r="F47" s="31"/>
      <c r="G47" s="76"/>
    </row>
    <row r="48" spans="1:7" s="33" customFormat="1" x14ac:dyDescent="0.2">
      <c r="A48" s="31"/>
      <c r="B48" s="31"/>
      <c r="C48" s="31"/>
      <c r="D48" s="32"/>
      <c r="E48" s="32"/>
      <c r="F48" s="31"/>
      <c r="G48" s="76"/>
    </row>
    <row r="49" spans="1:7" x14ac:dyDescent="0.2">
      <c r="A49" s="200" t="s">
        <v>59</v>
      </c>
      <c r="B49" s="201"/>
      <c r="C49" s="201"/>
      <c r="D49" s="201"/>
      <c r="E49" s="201"/>
      <c r="F49" s="202"/>
      <c r="G49" s="85">
        <f>SUM(G31:G48)</f>
        <v>0</v>
      </c>
    </row>
    <row r="50" spans="1:7" x14ac:dyDescent="0.2">
      <c r="A50" s="193" t="s">
        <v>67</v>
      </c>
      <c r="B50" s="193"/>
      <c r="C50" s="194"/>
      <c r="D50" s="20"/>
      <c r="E50" s="20"/>
      <c r="F50" s="20"/>
      <c r="G50" s="85">
        <f>G30+G49</f>
        <v>0</v>
      </c>
    </row>
  </sheetData>
  <sheetProtection formatCells="0" formatColumns="0" insertColumns="0" insertRows="0" deleteColumns="0" deleteRows="0" selectLockedCells="1"/>
  <mergeCells count="7">
    <mergeCell ref="A50:C50"/>
    <mergeCell ref="B4:F4"/>
    <mergeCell ref="G4:G6"/>
    <mergeCell ref="A5:A6"/>
    <mergeCell ref="B5:F5"/>
    <mergeCell ref="A30:F30"/>
    <mergeCell ref="A49:F4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6" tint="0.39997558519241921"/>
  </sheetPr>
  <dimension ref="A1:G42"/>
  <sheetViews>
    <sheetView workbookViewId="0">
      <selection activeCell="F1" sqref="F1:F1048576"/>
    </sheetView>
  </sheetViews>
  <sheetFormatPr baseColWidth="10" defaultColWidth="8.6640625" defaultRowHeight="16" x14ac:dyDescent="0.2"/>
  <cols>
    <col min="1" max="1" width="8.6640625" style="1"/>
    <col min="2" max="2" width="18.33203125" style="22" customWidth="1"/>
    <col min="3" max="3" width="25.5" style="1" customWidth="1"/>
    <col min="4" max="4" width="16.6640625" customWidth="1"/>
    <col min="5" max="5" width="15.6640625" customWidth="1"/>
    <col min="6" max="6" width="15.5" style="22" customWidth="1"/>
    <col min="7" max="16384" width="8.6640625" style="1"/>
  </cols>
  <sheetData>
    <row r="1" spans="1:7" x14ac:dyDescent="0.2">
      <c r="A1" s="3" t="s">
        <v>140</v>
      </c>
      <c r="B1" s="3"/>
    </row>
    <row r="2" spans="1:7" x14ac:dyDescent="0.2">
      <c r="A2" s="99" t="s">
        <v>138</v>
      </c>
    </row>
    <row r="3" spans="1:7" x14ac:dyDescent="0.2">
      <c r="A3" s="4"/>
      <c r="B3" s="195" t="s">
        <v>11</v>
      </c>
      <c r="C3" s="195"/>
      <c r="D3" s="195"/>
      <c r="E3" s="195"/>
      <c r="F3" s="195"/>
      <c r="G3" s="196" t="s">
        <v>17</v>
      </c>
    </row>
    <row r="4" spans="1:7" x14ac:dyDescent="0.2">
      <c r="A4" s="188" t="s">
        <v>1</v>
      </c>
      <c r="B4" s="197" t="s">
        <v>91</v>
      </c>
      <c r="C4" s="198"/>
      <c r="D4" s="198"/>
      <c r="E4" s="198"/>
      <c r="F4" s="199"/>
      <c r="G4" s="196"/>
    </row>
    <row r="5" spans="1:7" ht="32" x14ac:dyDescent="0.2">
      <c r="A5" s="189"/>
      <c r="B5" s="6" t="s">
        <v>54</v>
      </c>
      <c r="C5" s="6" t="s">
        <v>55</v>
      </c>
      <c r="D5" s="6" t="s">
        <v>56</v>
      </c>
      <c r="E5" s="6" t="s">
        <v>57</v>
      </c>
      <c r="F5" s="6" t="s">
        <v>58</v>
      </c>
      <c r="G5" s="196"/>
    </row>
    <row r="6" spans="1:7" s="33" customFormat="1" x14ac:dyDescent="0.2">
      <c r="A6" s="31"/>
      <c r="B6" s="31"/>
      <c r="C6" s="31"/>
      <c r="D6" s="31"/>
      <c r="E6" s="32"/>
      <c r="F6" s="31"/>
      <c r="G6" s="76"/>
    </row>
    <row r="7" spans="1:7" s="33" customFormat="1" x14ac:dyDescent="0.2">
      <c r="A7" s="31"/>
      <c r="B7" s="31"/>
      <c r="C7" s="31"/>
      <c r="D7" s="31"/>
      <c r="E7" s="31"/>
      <c r="F7" s="31"/>
      <c r="G7" s="76"/>
    </row>
    <row r="8" spans="1:7" s="33" customFormat="1" x14ac:dyDescent="0.2">
      <c r="A8" s="31"/>
      <c r="B8" s="31"/>
      <c r="C8" s="31"/>
      <c r="D8" s="31"/>
      <c r="E8" s="31"/>
      <c r="F8" s="31"/>
      <c r="G8" s="76"/>
    </row>
    <row r="9" spans="1:7" s="33" customFormat="1" x14ac:dyDescent="0.2">
      <c r="A9" s="31"/>
      <c r="B9" s="31"/>
      <c r="C9" s="31"/>
      <c r="D9" s="31"/>
      <c r="E9" s="31"/>
      <c r="F9" s="31"/>
      <c r="G9" s="76"/>
    </row>
    <row r="10" spans="1:7" s="33" customFormat="1" x14ac:dyDescent="0.2">
      <c r="A10" s="31"/>
      <c r="B10" s="31"/>
      <c r="C10" s="31"/>
      <c r="D10" s="31"/>
      <c r="E10" s="31"/>
      <c r="F10" s="31"/>
      <c r="G10" s="76"/>
    </row>
    <row r="11" spans="1:7" s="33" customFormat="1" x14ac:dyDescent="0.2">
      <c r="A11" s="31"/>
      <c r="B11" s="31"/>
      <c r="C11" s="31"/>
      <c r="D11" s="31"/>
      <c r="E11" s="31"/>
      <c r="F11" s="31"/>
      <c r="G11" s="76"/>
    </row>
    <row r="12" spans="1:7" s="33" customFormat="1" x14ac:dyDescent="0.2">
      <c r="A12" s="31"/>
      <c r="B12" s="31"/>
      <c r="C12" s="31"/>
      <c r="D12" s="31"/>
      <c r="E12" s="31"/>
      <c r="F12" s="31"/>
      <c r="G12" s="76"/>
    </row>
    <row r="13" spans="1:7" s="33" customFormat="1" x14ac:dyDescent="0.2">
      <c r="A13" s="31"/>
      <c r="B13" s="31"/>
      <c r="C13" s="31"/>
      <c r="D13" s="31"/>
      <c r="E13" s="31"/>
      <c r="F13" s="31"/>
      <c r="G13" s="76"/>
    </row>
    <row r="14" spans="1:7" s="33" customFormat="1" x14ac:dyDescent="0.2">
      <c r="A14" s="31"/>
      <c r="B14" s="31"/>
      <c r="C14" s="31"/>
      <c r="D14" s="31"/>
      <c r="E14" s="31"/>
      <c r="F14" s="31"/>
      <c r="G14" s="76"/>
    </row>
    <row r="15" spans="1:7" s="33" customFormat="1" x14ac:dyDescent="0.2">
      <c r="A15" s="31"/>
      <c r="B15" s="31"/>
      <c r="C15" s="31"/>
      <c r="D15" s="31"/>
      <c r="E15" s="31"/>
      <c r="F15" s="31"/>
      <c r="G15" s="76"/>
    </row>
    <row r="16" spans="1:7" s="33" customFormat="1" x14ac:dyDescent="0.2">
      <c r="A16" s="31"/>
      <c r="B16" s="31"/>
      <c r="C16" s="31"/>
      <c r="D16" s="31"/>
      <c r="E16" s="31"/>
      <c r="F16" s="31"/>
      <c r="G16" s="76"/>
    </row>
    <row r="17" spans="1:7" s="33" customFormat="1" x14ac:dyDescent="0.2">
      <c r="A17" s="31"/>
      <c r="B17" s="31"/>
      <c r="C17" s="31"/>
      <c r="D17" s="31"/>
      <c r="E17" s="31"/>
      <c r="F17" s="31"/>
      <c r="G17" s="76"/>
    </row>
    <row r="18" spans="1:7" s="33" customFormat="1" x14ac:dyDescent="0.2">
      <c r="A18" s="31"/>
      <c r="B18" s="31"/>
      <c r="C18" s="31"/>
      <c r="D18" s="31"/>
      <c r="E18" s="31"/>
      <c r="F18" s="31"/>
      <c r="G18" s="76"/>
    </row>
    <row r="19" spans="1:7" s="33" customFormat="1" x14ac:dyDescent="0.2">
      <c r="A19" s="31"/>
      <c r="B19" s="31"/>
      <c r="C19" s="31"/>
      <c r="D19" s="31"/>
      <c r="E19" s="31"/>
      <c r="F19" s="31"/>
      <c r="G19" s="76"/>
    </row>
    <row r="20" spans="1:7" s="33" customFormat="1" x14ac:dyDescent="0.2">
      <c r="A20" s="31"/>
      <c r="B20" s="31"/>
      <c r="C20" s="31"/>
      <c r="D20" s="31"/>
      <c r="E20" s="31"/>
      <c r="F20" s="31"/>
      <c r="G20" s="76"/>
    </row>
    <row r="21" spans="1:7" s="33" customFormat="1" x14ac:dyDescent="0.2">
      <c r="A21" s="31"/>
      <c r="B21" s="31"/>
      <c r="C21" s="31"/>
      <c r="D21" s="31"/>
      <c r="E21" s="31"/>
      <c r="F21" s="31"/>
      <c r="G21" s="76"/>
    </row>
    <row r="22" spans="1:7" s="33" customFormat="1" x14ac:dyDescent="0.2">
      <c r="A22" s="31"/>
      <c r="B22" s="31"/>
      <c r="C22" s="31"/>
      <c r="D22" s="31"/>
      <c r="E22" s="32"/>
      <c r="F22" s="31"/>
      <c r="G22" s="76"/>
    </row>
    <row r="23" spans="1:7" x14ac:dyDescent="0.2">
      <c r="A23" s="200" t="s">
        <v>59</v>
      </c>
      <c r="B23" s="201"/>
      <c r="C23" s="201"/>
      <c r="D23" s="201"/>
      <c r="E23" s="201"/>
      <c r="F23" s="202"/>
      <c r="G23" s="85">
        <f>SUM(G6:G22)</f>
        <v>0</v>
      </c>
    </row>
    <row r="24" spans="1:7" s="33" customFormat="1" x14ac:dyDescent="0.2">
      <c r="A24" s="31"/>
      <c r="B24" s="31"/>
      <c r="C24" s="31"/>
      <c r="D24" s="31"/>
      <c r="E24" s="32"/>
      <c r="F24" s="31"/>
      <c r="G24" s="76"/>
    </row>
    <row r="25" spans="1:7" s="33" customFormat="1" x14ac:dyDescent="0.2">
      <c r="A25" s="31"/>
      <c r="B25" s="31"/>
      <c r="C25" s="31"/>
      <c r="D25" s="31"/>
      <c r="E25" s="31"/>
      <c r="F25" s="31"/>
      <c r="G25" s="76"/>
    </row>
    <row r="26" spans="1:7" s="33" customFormat="1" x14ac:dyDescent="0.2">
      <c r="A26" s="31"/>
      <c r="B26" s="31"/>
      <c r="C26" s="31"/>
      <c r="D26" s="31"/>
      <c r="E26" s="31"/>
      <c r="F26" s="31"/>
      <c r="G26" s="76"/>
    </row>
    <row r="27" spans="1:7" s="33" customFormat="1" x14ac:dyDescent="0.2">
      <c r="A27" s="31"/>
      <c r="B27" s="31"/>
      <c r="C27" s="31"/>
      <c r="D27" s="31"/>
      <c r="E27" s="31"/>
      <c r="F27" s="31"/>
      <c r="G27" s="76"/>
    </row>
    <row r="28" spans="1:7" s="33" customFormat="1" x14ac:dyDescent="0.2">
      <c r="A28" s="31"/>
      <c r="B28" s="31"/>
      <c r="C28" s="31"/>
      <c r="D28" s="31"/>
      <c r="E28" s="31"/>
      <c r="F28" s="31"/>
      <c r="G28" s="76"/>
    </row>
    <row r="29" spans="1:7" s="33" customFormat="1" x14ac:dyDescent="0.2">
      <c r="A29" s="31"/>
      <c r="B29" s="31"/>
      <c r="C29" s="31"/>
      <c r="D29" s="31"/>
      <c r="E29" s="31"/>
      <c r="F29" s="31"/>
      <c r="G29" s="76"/>
    </row>
    <row r="30" spans="1:7" s="33" customFormat="1" x14ac:dyDescent="0.2">
      <c r="A30" s="31"/>
      <c r="B30" s="31"/>
      <c r="C30" s="31"/>
      <c r="D30" s="31"/>
      <c r="E30" s="31"/>
      <c r="F30" s="31"/>
      <c r="G30" s="76"/>
    </row>
    <row r="31" spans="1:7" s="33" customFormat="1" x14ac:dyDescent="0.2">
      <c r="A31" s="31"/>
      <c r="B31" s="31"/>
      <c r="C31" s="31"/>
      <c r="D31" s="31"/>
      <c r="E31" s="31"/>
      <c r="F31" s="31"/>
      <c r="G31" s="76"/>
    </row>
    <row r="32" spans="1:7" s="33" customFormat="1" x14ac:dyDescent="0.2">
      <c r="A32" s="31"/>
      <c r="B32" s="31"/>
      <c r="C32" s="31"/>
      <c r="D32" s="31"/>
      <c r="E32" s="31"/>
      <c r="F32" s="31"/>
      <c r="G32" s="76"/>
    </row>
    <row r="33" spans="1:7" s="33" customFormat="1" x14ac:dyDescent="0.2">
      <c r="A33" s="31"/>
      <c r="B33" s="31"/>
      <c r="C33" s="31"/>
      <c r="D33" s="31"/>
      <c r="E33" s="31"/>
      <c r="F33" s="31"/>
      <c r="G33" s="76"/>
    </row>
    <row r="34" spans="1:7" s="33" customFormat="1" x14ac:dyDescent="0.2">
      <c r="A34" s="31"/>
      <c r="B34" s="31"/>
      <c r="C34" s="31"/>
      <c r="D34" s="31"/>
      <c r="E34" s="31"/>
      <c r="F34" s="31"/>
      <c r="G34" s="76"/>
    </row>
    <row r="35" spans="1:7" s="33" customFormat="1" x14ac:dyDescent="0.2">
      <c r="A35" s="31"/>
      <c r="B35" s="31"/>
      <c r="C35" s="31"/>
      <c r="D35" s="31"/>
      <c r="E35" s="31"/>
      <c r="F35" s="31"/>
      <c r="G35" s="76"/>
    </row>
    <row r="36" spans="1:7" s="33" customFormat="1" x14ac:dyDescent="0.2">
      <c r="A36" s="31"/>
      <c r="B36" s="31"/>
      <c r="C36" s="31"/>
      <c r="D36" s="31"/>
      <c r="E36" s="31"/>
      <c r="F36" s="31"/>
      <c r="G36" s="76"/>
    </row>
    <row r="37" spans="1:7" s="33" customFormat="1" x14ac:dyDescent="0.2">
      <c r="A37" s="31"/>
      <c r="B37" s="31"/>
      <c r="C37" s="31"/>
      <c r="D37" s="31"/>
      <c r="E37" s="31"/>
      <c r="F37" s="31"/>
      <c r="G37" s="76"/>
    </row>
    <row r="38" spans="1:7" s="33" customFormat="1" x14ac:dyDescent="0.2">
      <c r="A38" s="31"/>
      <c r="B38" s="31"/>
      <c r="C38" s="31"/>
      <c r="D38" s="31"/>
      <c r="E38" s="31"/>
      <c r="F38" s="31"/>
      <c r="G38" s="76"/>
    </row>
    <row r="39" spans="1:7" s="33" customFormat="1" x14ac:dyDescent="0.2">
      <c r="A39" s="31"/>
      <c r="B39" s="31"/>
      <c r="C39" s="31"/>
      <c r="D39" s="31"/>
      <c r="E39" s="31"/>
      <c r="F39" s="31"/>
      <c r="G39" s="76"/>
    </row>
    <row r="40" spans="1:7" s="33" customFormat="1" x14ac:dyDescent="0.2">
      <c r="A40" s="31"/>
      <c r="B40" s="31"/>
      <c r="C40" s="31"/>
      <c r="D40" s="31"/>
      <c r="E40" s="32"/>
      <c r="F40" s="31"/>
      <c r="G40" s="76"/>
    </row>
    <row r="41" spans="1:7" x14ac:dyDescent="0.2">
      <c r="A41" s="200" t="s">
        <v>59</v>
      </c>
      <c r="B41" s="201"/>
      <c r="C41" s="201"/>
      <c r="D41" s="201"/>
      <c r="E41" s="201"/>
      <c r="F41" s="202"/>
      <c r="G41" s="85">
        <f>SUM(G24:G40)</f>
        <v>0</v>
      </c>
    </row>
    <row r="42" spans="1:7" x14ac:dyDescent="0.2">
      <c r="A42" s="193" t="s">
        <v>14</v>
      </c>
      <c r="B42" s="193"/>
      <c r="C42" s="194"/>
      <c r="D42" s="20"/>
      <c r="E42" s="20"/>
      <c r="F42" s="20"/>
      <c r="G42" s="85">
        <f>G23+G41</f>
        <v>0</v>
      </c>
    </row>
  </sheetData>
  <sheetProtection formatCells="0" formatColumns="0" insertColumns="0" insertRows="0" deleteColumns="0" deleteRows="0" selectLockedCells="1"/>
  <mergeCells count="7">
    <mergeCell ref="G3:G5"/>
    <mergeCell ref="A23:F23"/>
    <mergeCell ref="A41:F41"/>
    <mergeCell ref="A42:C42"/>
    <mergeCell ref="A4:A5"/>
    <mergeCell ref="B3:F3"/>
    <mergeCell ref="B4:F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6" tint="0.39997558519241921"/>
  </sheetPr>
  <dimension ref="A1:G42"/>
  <sheetViews>
    <sheetView workbookViewId="0"/>
  </sheetViews>
  <sheetFormatPr baseColWidth="10" defaultColWidth="8.6640625" defaultRowHeight="16" x14ac:dyDescent="0.2"/>
  <cols>
    <col min="1" max="1" width="8.6640625" style="22"/>
    <col min="2" max="2" width="18.33203125" style="22" customWidth="1"/>
    <col min="3" max="3" width="25.5" style="22" customWidth="1"/>
    <col min="4" max="4" width="16.6640625" style="16" customWidth="1"/>
    <col min="5" max="5" width="15.6640625" style="16" customWidth="1"/>
    <col min="6" max="6" width="15.5" style="22" customWidth="1"/>
    <col min="7" max="16384" width="8.6640625" style="22"/>
  </cols>
  <sheetData>
    <row r="1" spans="1:7" x14ac:dyDescent="0.2">
      <c r="A1" s="3" t="s">
        <v>151</v>
      </c>
      <c r="B1" s="3"/>
    </row>
    <row r="2" spans="1:7" x14ac:dyDescent="0.2">
      <c r="A2" s="99" t="s">
        <v>138</v>
      </c>
    </row>
    <row r="3" spans="1:7" x14ac:dyDescent="0.2">
      <c r="A3" s="20"/>
      <c r="B3" s="195" t="s">
        <v>11</v>
      </c>
      <c r="C3" s="195"/>
      <c r="D3" s="195"/>
      <c r="E3" s="195"/>
      <c r="F3" s="195"/>
      <c r="G3" s="196" t="s">
        <v>17</v>
      </c>
    </row>
    <row r="4" spans="1:7" x14ac:dyDescent="0.2">
      <c r="A4" s="188" t="s">
        <v>1</v>
      </c>
      <c r="B4" s="197" t="s">
        <v>90</v>
      </c>
      <c r="C4" s="198"/>
      <c r="D4" s="198"/>
      <c r="E4" s="198"/>
      <c r="F4" s="199"/>
      <c r="G4" s="196"/>
    </row>
    <row r="5" spans="1:7" ht="32" x14ac:dyDescent="0.2">
      <c r="A5" s="189"/>
      <c r="B5" s="6" t="s">
        <v>54</v>
      </c>
      <c r="C5" s="6" t="s">
        <v>55</v>
      </c>
      <c r="D5" s="6" t="s">
        <v>56</v>
      </c>
      <c r="E5" s="6" t="s">
        <v>57</v>
      </c>
      <c r="F5" s="6" t="s">
        <v>58</v>
      </c>
      <c r="G5" s="196"/>
    </row>
    <row r="6" spans="1:7" s="33" customFormat="1" x14ac:dyDescent="0.2">
      <c r="A6" s="31"/>
      <c r="B6" s="31"/>
      <c r="C6" s="31"/>
      <c r="D6" s="31"/>
      <c r="E6" s="32"/>
      <c r="F6" s="31"/>
      <c r="G6" s="76"/>
    </row>
    <row r="7" spans="1:7" s="33" customFormat="1" x14ac:dyDescent="0.2">
      <c r="A7" s="31"/>
      <c r="B7" s="31"/>
      <c r="C7" s="31"/>
      <c r="D7" s="31"/>
      <c r="E7" s="32"/>
      <c r="F7" s="31"/>
      <c r="G7" s="76"/>
    </row>
    <row r="8" spans="1:7" s="33" customFormat="1" x14ac:dyDescent="0.2">
      <c r="A8" s="31"/>
      <c r="B8" s="31"/>
      <c r="C8" s="31"/>
      <c r="D8" s="31"/>
      <c r="E8" s="32"/>
      <c r="F8" s="31"/>
      <c r="G8" s="76"/>
    </row>
    <row r="9" spans="1:7" s="33" customFormat="1" x14ac:dyDescent="0.2">
      <c r="A9" s="31"/>
      <c r="B9" s="31"/>
      <c r="C9" s="31"/>
      <c r="D9" s="31"/>
      <c r="E9" s="32"/>
      <c r="F9" s="31"/>
      <c r="G9" s="76"/>
    </row>
    <row r="10" spans="1:7" s="33" customFormat="1" x14ac:dyDescent="0.2">
      <c r="A10" s="31"/>
      <c r="B10" s="31"/>
      <c r="C10" s="31"/>
      <c r="D10" s="31"/>
      <c r="E10" s="32"/>
      <c r="F10" s="31"/>
      <c r="G10" s="76"/>
    </row>
    <row r="11" spans="1:7" s="33" customFormat="1" x14ac:dyDescent="0.2">
      <c r="A11" s="31"/>
      <c r="B11" s="31"/>
      <c r="C11" s="31"/>
      <c r="D11" s="31"/>
      <c r="E11" s="32"/>
      <c r="F11" s="31"/>
      <c r="G11" s="76"/>
    </row>
    <row r="12" spans="1:7" s="33" customFormat="1" x14ac:dyDescent="0.2">
      <c r="A12" s="31"/>
      <c r="B12" s="31"/>
      <c r="C12" s="31"/>
      <c r="D12" s="31"/>
      <c r="E12" s="32"/>
      <c r="F12" s="31"/>
      <c r="G12" s="76"/>
    </row>
    <row r="13" spans="1:7" s="33" customFormat="1" x14ac:dyDescent="0.2">
      <c r="A13" s="31"/>
      <c r="B13" s="31"/>
      <c r="C13" s="31"/>
      <c r="D13" s="31"/>
      <c r="E13" s="32"/>
      <c r="F13" s="31"/>
      <c r="G13" s="76"/>
    </row>
    <row r="14" spans="1:7" s="33" customFormat="1" x14ac:dyDescent="0.2">
      <c r="A14" s="31"/>
      <c r="B14" s="31"/>
      <c r="C14" s="31"/>
      <c r="D14" s="31"/>
      <c r="E14" s="32"/>
      <c r="F14" s="31"/>
      <c r="G14" s="76"/>
    </row>
    <row r="15" spans="1:7" s="33" customFormat="1" x14ac:dyDescent="0.2">
      <c r="A15" s="31"/>
      <c r="B15" s="31"/>
      <c r="C15" s="31"/>
      <c r="D15" s="31"/>
      <c r="E15" s="32"/>
      <c r="F15" s="31"/>
      <c r="G15" s="76"/>
    </row>
    <row r="16" spans="1:7" s="33" customFormat="1" x14ac:dyDescent="0.2">
      <c r="A16" s="31"/>
      <c r="B16" s="31"/>
      <c r="C16" s="31"/>
      <c r="D16" s="31"/>
      <c r="E16" s="32"/>
      <c r="F16" s="31"/>
      <c r="G16" s="76"/>
    </row>
    <row r="17" spans="1:7" s="33" customFormat="1" x14ac:dyDescent="0.2">
      <c r="A17" s="31"/>
      <c r="B17" s="31"/>
      <c r="C17" s="31"/>
      <c r="D17" s="31"/>
      <c r="E17" s="32"/>
      <c r="F17" s="31"/>
      <c r="G17" s="76"/>
    </row>
    <row r="18" spans="1:7" s="33" customFormat="1" x14ac:dyDescent="0.2">
      <c r="A18" s="31"/>
      <c r="B18" s="31"/>
      <c r="C18" s="31"/>
      <c r="D18" s="31"/>
      <c r="E18" s="32"/>
      <c r="F18" s="31"/>
      <c r="G18" s="76"/>
    </row>
    <row r="19" spans="1:7" s="33" customFormat="1" x14ac:dyDescent="0.2">
      <c r="A19" s="31"/>
      <c r="B19" s="31"/>
      <c r="C19" s="31"/>
      <c r="D19" s="31"/>
      <c r="E19" s="32"/>
      <c r="F19" s="31"/>
      <c r="G19" s="76"/>
    </row>
    <row r="20" spans="1:7" s="33" customFormat="1" x14ac:dyDescent="0.2">
      <c r="A20" s="31"/>
      <c r="B20" s="31"/>
      <c r="C20" s="31"/>
      <c r="D20" s="31"/>
      <c r="E20" s="32"/>
      <c r="F20" s="31"/>
      <c r="G20" s="76"/>
    </row>
    <row r="21" spans="1:7" s="33" customFormat="1" x14ac:dyDescent="0.2">
      <c r="A21" s="31"/>
      <c r="B21" s="31"/>
      <c r="C21" s="31"/>
      <c r="D21" s="31"/>
      <c r="E21" s="32"/>
      <c r="F21" s="31"/>
      <c r="G21" s="76"/>
    </row>
    <row r="22" spans="1:7" s="33" customFormat="1" x14ac:dyDescent="0.2">
      <c r="A22" s="31"/>
      <c r="B22" s="31"/>
      <c r="C22" s="31"/>
      <c r="D22" s="31"/>
      <c r="E22" s="32"/>
      <c r="F22" s="31"/>
      <c r="G22" s="76"/>
    </row>
    <row r="23" spans="1:7" x14ac:dyDescent="0.2">
      <c r="A23" s="200" t="s">
        <v>59</v>
      </c>
      <c r="B23" s="201"/>
      <c r="C23" s="201"/>
      <c r="D23" s="201"/>
      <c r="E23" s="201"/>
      <c r="F23" s="202"/>
      <c r="G23" s="85">
        <f>SUM(G6:G22)</f>
        <v>0</v>
      </c>
    </row>
    <row r="24" spans="1:7" s="33" customFormat="1" x14ac:dyDescent="0.2">
      <c r="A24" s="31"/>
      <c r="B24" s="31"/>
      <c r="C24" s="31"/>
      <c r="D24" s="31"/>
      <c r="E24" s="32"/>
      <c r="F24" s="31"/>
      <c r="G24" s="76"/>
    </row>
    <row r="25" spans="1:7" s="33" customFormat="1" x14ac:dyDescent="0.2">
      <c r="A25" s="31"/>
      <c r="B25" s="31"/>
      <c r="C25" s="31"/>
      <c r="D25" s="31"/>
      <c r="E25" s="32"/>
      <c r="F25" s="31"/>
      <c r="G25" s="76"/>
    </row>
    <row r="26" spans="1:7" s="33" customFormat="1" x14ac:dyDescent="0.2">
      <c r="A26" s="31"/>
      <c r="B26" s="31"/>
      <c r="C26" s="31"/>
      <c r="D26" s="31"/>
      <c r="E26" s="32"/>
      <c r="F26" s="31"/>
      <c r="G26" s="76"/>
    </row>
    <row r="27" spans="1:7" s="33" customFormat="1" x14ac:dyDescent="0.2">
      <c r="A27" s="31"/>
      <c r="B27" s="31"/>
      <c r="C27" s="31"/>
      <c r="D27" s="31"/>
      <c r="E27" s="32"/>
      <c r="F27" s="31"/>
      <c r="G27" s="76"/>
    </row>
    <row r="28" spans="1:7" s="33" customFormat="1" x14ac:dyDescent="0.2">
      <c r="A28" s="31"/>
      <c r="B28" s="31"/>
      <c r="C28" s="31"/>
      <c r="D28" s="31"/>
      <c r="E28" s="32"/>
      <c r="F28" s="31"/>
      <c r="G28" s="76"/>
    </row>
    <row r="29" spans="1:7" s="33" customFormat="1" x14ac:dyDescent="0.2">
      <c r="A29" s="31"/>
      <c r="B29" s="31"/>
      <c r="C29" s="31"/>
      <c r="D29" s="31"/>
      <c r="E29" s="32"/>
      <c r="F29" s="31"/>
      <c r="G29" s="76"/>
    </row>
    <row r="30" spans="1:7" s="33" customFormat="1" x14ac:dyDescent="0.2">
      <c r="A30" s="31"/>
      <c r="B30" s="31"/>
      <c r="C30" s="31"/>
      <c r="D30" s="31"/>
      <c r="E30" s="32"/>
      <c r="F30" s="31"/>
      <c r="G30" s="76"/>
    </row>
    <row r="31" spans="1:7" s="33" customFormat="1" x14ac:dyDescent="0.2">
      <c r="A31" s="31"/>
      <c r="B31" s="31"/>
      <c r="C31" s="31"/>
      <c r="D31" s="31"/>
      <c r="E31" s="32"/>
      <c r="F31" s="31"/>
      <c r="G31" s="76"/>
    </row>
    <row r="32" spans="1:7" s="33" customFormat="1" x14ac:dyDescent="0.2">
      <c r="A32" s="31"/>
      <c r="B32" s="31"/>
      <c r="C32" s="31"/>
      <c r="D32" s="31"/>
      <c r="E32" s="32"/>
      <c r="F32" s="31"/>
      <c r="G32" s="76"/>
    </row>
    <row r="33" spans="1:7" s="33" customFormat="1" x14ac:dyDescent="0.2">
      <c r="A33" s="31"/>
      <c r="B33" s="31"/>
      <c r="C33" s="31"/>
      <c r="D33" s="31"/>
      <c r="E33" s="32"/>
      <c r="F33" s="31"/>
      <c r="G33" s="76"/>
    </row>
    <row r="34" spans="1:7" s="33" customFormat="1" x14ac:dyDescent="0.2">
      <c r="A34" s="31"/>
      <c r="B34" s="31"/>
      <c r="C34" s="31"/>
      <c r="D34" s="31"/>
      <c r="E34" s="32"/>
      <c r="F34" s="31"/>
      <c r="G34" s="76"/>
    </row>
    <row r="35" spans="1:7" s="33" customFormat="1" x14ac:dyDescent="0.2">
      <c r="A35" s="31"/>
      <c r="B35" s="31"/>
      <c r="C35" s="31"/>
      <c r="D35" s="31"/>
      <c r="E35" s="32"/>
      <c r="F35" s="31"/>
      <c r="G35" s="76"/>
    </row>
    <row r="36" spans="1:7" s="33" customFormat="1" x14ac:dyDescent="0.2">
      <c r="A36" s="31"/>
      <c r="B36" s="31"/>
      <c r="C36" s="31"/>
      <c r="D36" s="31"/>
      <c r="E36" s="32"/>
      <c r="F36" s="31"/>
      <c r="G36" s="76"/>
    </row>
    <row r="37" spans="1:7" s="33" customFormat="1" x14ac:dyDescent="0.2">
      <c r="A37" s="31"/>
      <c r="B37" s="31"/>
      <c r="C37" s="31"/>
      <c r="D37" s="31"/>
      <c r="E37" s="32"/>
      <c r="F37" s="31"/>
      <c r="G37" s="76"/>
    </row>
    <row r="38" spans="1:7" s="33" customFormat="1" x14ac:dyDescent="0.2">
      <c r="A38" s="31"/>
      <c r="B38" s="31"/>
      <c r="C38" s="31"/>
      <c r="D38" s="31"/>
      <c r="E38" s="32"/>
      <c r="F38" s="31"/>
      <c r="G38" s="76"/>
    </row>
    <row r="39" spans="1:7" s="33" customFormat="1" x14ac:dyDescent="0.2">
      <c r="A39" s="31"/>
      <c r="B39" s="31"/>
      <c r="C39" s="31"/>
      <c r="D39" s="31"/>
      <c r="E39" s="32"/>
      <c r="F39" s="31"/>
      <c r="G39" s="76"/>
    </row>
    <row r="40" spans="1:7" s="33" customFormat="1" x14ac:dyDescent="0.2">
      <c r="A40" s="31"/>
      <c r="B40" s="31"/>
      <c r="C40" s="31"/>
      <c r="D40" s="31"/>
      <c r="E40" s="32"/>
      <c r="F40" s="31"/>
      <c r="G40" s="76"/>
    </row>
    <row r="41" spans="1:7" x14ac:dyDescent="0.2">
      <c r="A41" s="200" t="s">
        <v>59</v>
      </c>
      <c r="B41" s="201"/>
      <c r="C41" s="201"/>
      <c r="D41" s="201"/>
      <c r="E41" s="201"/>
      <c r="F41" s="202"/>
      <c r="G41" s="85">
        <f>SUM(G24:G40)</f>
        <v>0</v>
      </c>
    </row>
    <row r="42" spans="1:7" x14ac:dyDescent="0.2">
      <c r="A42" s="193" t="s">
        <v>101</v>
      </c>
      <c r="B42" s="193"/>
      <c r="C42" s="194"/>
      <c r="D42" s="20"/>
      <c r="E42" s="20"/>
      <c r="F42" s="20"/>
      <c r="G42" s="85">
        <f>G23+G41</f>
        <v>0</v>
      </c>
    </row>
  </sheetData>
  <sheetProtection formatCells="0" formatColumns="0" formatRows="0" insertColumns="0" insertRows="0" deleteColumns="0" deleteRows="0" selectLockedCells="1"/>
  <mergeCells count="7">
    <mergeCell ref="A42:C42"/>
    <mergeCell ref="B3:F3"/>
    <mergeCell ref="G3:G5"/>
    <mergeCell ref="A4:A5"/>
    <mergeCell ref="B4:F4"/>
    <mergeCell ref="A23:F23"/>
    <mergeCell ref="A41:F4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6" tint="0.39997558519241921"/>
  </sheetPr>
  <dimension ref="A1:G42"/>
  <sheetViews>
    <sheetView workbookViewId="0">
      <selection activeCell="F1" sqref="F1:F1048576"/>
    </sheetView>
  </sheetViews>
  <sheetFormatPr baseColWidth="10" defaultColWidth="8.6640625" defaultRowHeight="16" x14ac:dyDescent="0.2"/>
  <cols>
    <col min="1" max="1" width="8.6640625" style="22"/>
    <col min="2" max="2" width="18.33203125" style="22" customWidth="1"/>
    <col min="3" max="3" width="25.5" style="22" customWidth="1"/>
    <col min="4" max="4" width="16.6640625" style="16" customWidth="1"/>
    <col min="5" max="5" width="15.6640625" style="16" customWidth="1"/>
    <col min="6" max="6" width="15.5" style="22" customWidth="1"/>
    <col min="7" max="16384" width="8.6640625" style="22"/>
  </cols>
  <sheetData>
    <row r="1" spans="1:7" x14ac:dyDescent="0.2">
      <c r="A1" s="3" t="s">
        <v>60</v>
      </c>
      <c r="B1" s="3"/>
    </row>
    <row r="2" spans="1:7" x14ac:dyDescent="0.2">
      <c r="A2" s="99" t="s">
        <v>138</v>
      </c>
    </row>
    <row r="3" spans="1:7" x14ac:dyDescent="0.2">
      <c r="A3" s="20"/>
      <c r="B3" s="195" t="s">
        <v>11</v>
      </c>
      <c r="C3" s="195"/>
      <c r="D3" s="195"/>
      <c r="E3" s="195"/>
      <c r="F3" s="195"/>
      <c r="G3" s="196" t="s">
        <v>17</v>
      </c>
    </row>
    <row r="4" spans="1:7" x14ac:dyDescent="0.2">
      <c r="A4" s="188" t="s">
        <v>1</v>
      </c>
      <c r="B4" s="197" t="s">
        <v>90</v>
      </c>
      <c r="C4" s="198"/>
      <c r="D4" s="198"/>
      <c r="E4" s="198"/>
      <c r="F4" s="199"/>
      <c r="G4" s="196"/>
    </row>
    <row r="5" spans="1:7" ht="32" x14ac:dyDescent="0.2">
      <c r="A5" s="189"/>
      <c r="B5" s="6" t="s">
        <v>54</v>
      </c>
      <c r="C5" s="6" t="s">
        <v>55</v>
      </c>
      <c r="D5" s="6" t="s">
        <v>56</v>
      </c>
      <c r="E5" s="6" t="s">
        <v>57</v>
      </c>
      <c r="F5" s="6" t="s">
        <v>58</v>
      </c>
      <c r="G5" s="196"/>
    </row>
    <row r="6" spans="1:7" s="33" customFormat="1" x14ac:dyDescent="0.2">
      <c r="A6" s="31"/>
      <c r="B6" s="31"/>
      <c r="C6" s="31"/>
      <c r="D6" s="31"/>
      <c r="E6" s="32"/>
      <c r="F6" s="31"/>
      <c r="G6" s="76"/>
    </row>
    <row r="7" spans="1:7" s="33" customFormat="1" x14ac:dyDescent="0.2">
      <c r="A7" s="31"/>
      <c r="B7" s="31"/>
      <c r="C7" s="31"/>
      <c r="D7" s="31"/>
      <c r="E7" s="32"/>
      <c r="F7" s="31"/>
      <c r="G7" s="76"/>
    </row>
    <row r="8" spans="1:7" s="33" customFormat="1" x14ac:dyDescent="0.2">
      <c r="A8" s="31"/>
      <c r="B8" s="31"/>
      <c r="C8" s="31"/>
      <c r="D8" s="31"/>
      <c r="E8" s="32"/>
      <c r="F8" s="31"/>
      <c r="G8" s="76"/>
    </row>
    <row r="9" spans="1:7" s="33" customFormat="1" x14ac:dyDescent="0.2">
      <c r="A9" s="31"/>
      <c r="B9" s="31"/>
      <c r="C9" s="31"/>
      <c r="D9" s="31"/>
      <c r="E9" s="32"/>
      <c r="F9" s="31"/>
      <c r="G9" s="76"/>
    </row>
    <row r="10" spans="1:7" s="33" customFormat="1" x14ac:dyDescent="0.2">
      <c r="A10" s="31"/>
      <c r="B10" s="31"/>
      <c r="C10" s="31"/>
      <c r="D10" s="31"/>
      <c r="E10" s="32"/>
      <c r="F10" s="31"/>
      <c r="G10" s="76"/>
    </row>
    <row r="11" spans="1:7" s="33" customFormat="1" x14ac:dyDescent="0.2">
      <c r="A11" s="31"/>
      <c r="B11" s="31"/>
      <c r="C11" s="31"/>
      <c r="D11" s="31"/>
      <c r="E11" s="32"/>
      <c r="F11" s="31"/>
      <c r="G11" s="76"/>
    </row>
    <row r="12" spans="1:7" s="33" customFormat="1" x14ac:dyDescent="0.2">
      <c r="A12" s="31"/>
      <c r="B12" s="31"/>
      <c r="C12" s="31"/>
      <c r="D12" s="31"/>
      <c r="E12" s="32"/>
      <c r="F12" s="31"/>
      <c r="G12" s="76"/>
    </row>
    <row r="13" spans="1:7" s="33" customFormat="1" x14ac:dyDescent="0.2">
      <c r="A13" s="31"/>
      <c r="B13" s="31"/>
      <c r="C13" s="31"/>
      <c r="D13" s="31"/>
      <c r="E13" s="32"/>
      <c r="F13" s="31"/>
      <c r="G13" s="76"/>
    </row>
    <row r="14" spans="1:7" s="33" customFormat="1" x14ac:dyDescent="0.2">
      <c r="A14" s="31"/>
      <c r="B14" s="31"/>
      <c r="C14" s="31"/>
      <c r="D14" s="31"/>
      <c r="E14" s="32"/>
      <c r="F14" s="31"/>
      <c r="G14" s="76"/>
    </row>
    <row r="15" spans="1:7" s="33" customFormat="1" x14ac:dyDescent="0.2">
      <c r="A15" s="31"/>
      <c r="B15" s="31"/>
      <c r="C15" s="31"/>
      <c r="D15" s="31"/>
      <c r="E15" s="32"/>
      <c r="F15" s="31"/>
      <c r="G15" s="76"/>
    </row>
    <row r="16" spans="1:7" s="33" customFormat="1" x14ac:dyDescent="0.2">
      <c r="A16" s="31"/>
      <c r="B16" s="31"/>
      <c r="C16" s="31"/>
      <c r="D16" s="31"/>
      <c r="E16" s="32"/>
      <c r="F16" s="31"/>
      <c r="G16" s="76"/>
    </row>
    <row r="17" spans="1:7" s="33" customFormat="1" x14ac:dyDescent="0.2">
      <c r="A17" s="31"/>
      <c r="B17" s="31"/>
      <c r="C17" s="31"/>
      <c r="D17" s="31"/>
      <c r="E17" s="32"/>
      <c r="F17" s="31"/>
      <c r="G17" s="76"/>
    </row>
    <row r="18" spans="1:7" s="33" customFormat="1" x14ac:dyDescent="0.2">
      <c r="A18" s="31"/>
      <c r="B18" s="31"/>
      <c r="C18" s="31"/>
      <c r="D18" s="31"/>
      <c r="E18" s="32"/>
      <c r="F18" s="31"/>
      <c r="G18" s="76"/>
    </row>
    <row r="19" spans="1:7" s="33" customFormat="1" x14ac:dyDescent="0.2">
      <c r="A19" s="31"/>
      <c r="B19" s="31"/>
      <c r="C19" s="31"/>
      <c r="D19" s="31"/>
      <c r="E19" s="32"/>
      <c r="F19" s="31"/>
      <c r="G19" s="76"/>
    </row>
    <row r="20" spans="1:7" s="33" customFormat="1" x14ac:dyDescent="0.2">
      <c r="A20" s="31"/>
      <c r="B20" s="31"/>
      <c r="C20" s="31"/>
      <c r="D20" s="31"/>
      <c r="E20" s="32"/>
      <c r="F20" s="31"/>
      <c r="G20" s="76"/>
    </row>
    <row r="21" spans="1:7" s="33" customFormat="1" x14ac:dyDescent="0.2">
      <c r="A21" s="31"/>
      <c r="B21" s="31"/>
      <c r="C21" s="31"/>
      <c r="D21" s="31"/>
      <c r="E21" s="32"/>
      <c r="F21" s="31"/>
      <c r="G21" s="76"/>
    </row>
    <row r="22" spans="1:7" s="33" customFormat="1" x14ac:dyDescent="0.2">
      <c r="A22" s="31"/>
      <c r="B22" s="31"/>
      <c r="C22" s="31"/>
      <c r="D22" s="31"/>
      <c r="E22" s="32"/>
      <c r="F22" s="31"/>
      <c r="G22" s="76"/>
    </row>
    <row r="23" spans="1:7" x14ac:dyDescent="0.2">
      <c r="A23" s="200" t="s">
        <v>59</v>
      </c>
      <c r="B23" s="201"/>
      <c r="C23" s="201"/>
      <c r="D23" s="201"/>
      <c r="E23" s="201"/>
      <c r="F23" s="202"/>
      <c r="G23" s="85">
        <f>SUM(G6:G22)</f>
        <v>0</v>
      </c>
    </row>
    <row r="24" spans="1:7" s="33" customFormat="1" x14ac:dyDescent="0.2">
      <c r="A24" s="31"/>
      <c r="B24" s="31"/>
      <c r="C24" s="31"/>
      <c r="D24" s="31"/>
      <c r="E24" s="32"/>
      <c r="F24" s="31"/>
      <c r="G24" s="76"/>
    </row>
    <row r="25" spans="1:7" s="33" customFormat="1" x14ac:dyDescent="0.2">
      <c r="A25" s="31"/>
      <c r="B25" s="31"/>
      <c r="C25" s="31"/>
      <c r="D25" s="31"/>
      <c r="E25" s="32"/>
      <c r="F25" s="31"/>
      <c r="G25" s="76"/>
    </row>
    <row r="26" spans="1:7" s="33" customFormat="1" x14ac:dyDescent="0.2">
      <c r="A26" s="31"/>
      <c r="B26" s="31"/>
      <c r="C26" s="31"/>
      <c r="D26" s="31"/>
      <c r="E26" s="32"/>
      <c r="F26" s="31"/>
      <c r="G26" s="76"/>
    </row>
    <row r="27" spans="1:7" s="33" customFormat="1" x14ac:dyDescent="0.2">
      <c r="A27" s="31"/>
      <c r="B27" s="31"/>
      <c r="C27" s="31"/>
      <c r="D27" s="31"/>
      <c r="E27" s="32"/>
      <c r="F27" s="31"/>
      <c r="G27" s="76"/>
    </row>
    <row r="28" spans="1:7" s="33" customFormat="1" x14ac:dyDescent="0.2">
      <c r="A28" s="31"/>
      <c r="B28" s="31"/>
      <c r="C28" s="31"/>
      <c r="D28" s="31"/>
      <c r="E28" s="32"/>
      <c r="F28" s="31"/>
      <c r="G28" s="76"/>
    </row>
    <row r="29" spans="1:7" s="33" customFormat="1" x14ac:dyDescent="0.2">
      <c r="A29" s="31"/>
      <c r="B29" s="31"/>
      <c r="C29" s="31"/>
      <c r="D29" s="31"/>
      <c r="E29" s="32"/>
      <c r="F29" s="31"/>
      <c r="G29" s="76"/>
    </row>
    <row r="30" spans="1:7" s="33" customFormat="1" x14ac:dyDescent="0.2">
      <c r="A30" s="31"/>
      <c r="B30" s="31"/>
      <c r="C30" s="31"/>
      <c r="D30" s="31"/>
      <c r="E30" s="32"/>
      <c r="F30" s="31"/>
      <c r="G30" s="76"/>
    </row>
    <row r="31" spans="1:7" s="33" customFormat="1" x14ac:dyDescent="0.2">
      <c r="A31" s="31"/>
      <c r="B31" s="31"/>
      <c r="C31" s="31"/>
      <c r="D31" s="31"/>
      <c r="E31" s="32"/>
      <c r="F31" s="31"/>
      <c r="G31" s="76"/>
    </row>
    <row r="32" spans="1:7" s="33" customFormat="1" x14ac:dyDescent="0.2">
      <c r="A32" s="31"/>
      <c r="B32" s="31"/>
      <c r="C32" s="31"/>
      <c r="D32" s="31"/>
      <c r="E32" s="32"/>
      <c r="F32" s="31"/>
      <c r="G32" s="76"/>
    </row>
    <row r="33" spans="1:7" s="33" customFormat="1" x14ac:dyDescent="0.2">
      <c r="A33" s="31"/>
      <c r="B33" s="31"/>
      <c r="C33" s="31"/>
      <c r="D33" s="31"/>
      <c r="E33" s="32"/>
      <c r="F33" s="31"/>
      <c r="G33" s="76"/>
    </row>
    <row r="34" spans="1:7" s="33" customFormat="1" x14ac:dyDescent="0.2">
      <c r="A34" s="31"/>
      <c r="B34" s="31"/>
      <c r="C34" s="31"/>
      <c r="D34" s="31"/>
      <c r="E34" s="32"/>
      <c r="F34" s="31"/>
      <c r="G34" s="76"/>
    </row>
    <row r="35" spans="1:7" s="33" customFormat="1" x14ac:dyDescent="0.2">
      <c r="A35" s="31"/>
      <c r="B35" s="31"/>
      <c r="C35" s="31"/>
      <c r="D35" s="31"/>
      <c r="E35" s="32"/>
      <c r="F35" s="31"/>
      <c r="G35" s="76"/>
    </row>
    <row r="36" spans="1:7" s="33" customFormat="1" x14ac:dyDescent="0.2">
      <c r="A36" s="31"/>
      <c r="B36" s="31"/>
      <c r="C36" s="31"/>
      <c r="D36" s="31"/>
      <c r="E36" s="32"/>
      <c r="F36" s="31"/>
      <c r="G36" s="76"/>
    </row>
    <row r="37" spans="1:7" s="33" customFormat="1" x14ac:dyDescent="0.2">
      <c r="A37" s="31"/>
      <c r="B37" s="31"/>
      <c r="C37" s="31"/>
      <c r="D37" s="31"/>
      <c r="E37" s="32"/>
      <c r="F37" s="31"/>
      <c r="G37" s="76"/>
    </row>
    <row r="38" spans="1:7" s="33" customFormat="1" x14ac:dyDescent="0.2">
      <c r="A38" s="31"/>
      <c r="B38" s="31"/>
      <c r="C38" s="31"/>
      <c r="D38" s="31"/>
      <c r="E38" s="32"/>
      <c r="F38" s="31"/>
      <c r="G38" s="76"/>
    </row>
    <row r="39" spans="1:7" s="33" customFormat="1" x14ac:dyDescent="0.2">
      <c r="A39" s="31"/>
      <c r="B39" s="31"/>
      <c r="C39" s="31"/>
      <c r="D39" s="31"/>
      <c r="E39" s="32"/>
      <c r="F39" s="31"/>
      <c r="G39" s="76"/>
    </row>
    <row r="40" spans="1:7" s="33" customFormat="1" x14ac:dyDescent="0.2">
      <c r="A40" s="31"/>
      <c r="B40" s="31"/>
      <c r="C40" s="31"/>
      <c r="D40" s="31"/>
      <c r="E40" s="32"/>
      <c r="F40" s="31"/>
      <c r="G40" s="76"/>
    </row>
    <row r="41" spans="1:7" x14ac:dyDescent="0.2">
      <c r="A41" s="200" t="s">
        <v>59</v>
      </c>
      <c r="B41" s="201"/>
      <c r="C41" s="201"/>
      <c r="D41" s="201"/>
      <c r="E41" s="201"/>
      <c r="F41" s="202"/>
      <c r="G41" s="85">
        <f>SUM(G24:G40)</f>
        <v>0</v>
      </c>
    </row>
    <row r="42" spans="1:7" x14ac:dyDescent="0.2">
      <c r="A42" s="193" t="s">
        <v>69</v>
      </c>
      <c r="B42" s="193"/>
      <c r="C42" s="194"/>
      <c r="D42" s="20"/>
      <c r="E42" s="20"/>
      <c r="F42" s="20"/>
      <c r="G42" s="85">
        <f>G23+G41</f>
        <v>0</v>
      </c>
    </row>
  </sheetData>
  <sheetProtection formatCells="0" formatColumns="0" formatRows="0" insertColumns="0" insertRows="0" deleteColumns="0" deleteRows="0" selectLockedCells="1"/>
  <mergeCells count="7">
    <mergeCell ref="A42:C42"/>
    <mergeCell ref="B3:F3"/>
    <mergeCell ref="G3:G5"/>
    <mergeCell ref="A4:A5"/>
    <mergeCell ref="B4:F4"/>
    <mergeCell ref="A23:F23"/>
    <mergeCell ref="A41:F41"/>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6" tint="0.39997558519241921"/>
  </sheetPr>
  <dimension ref="A1:G43"/>
  <sheetViews>
    <sheetView workbookViewId="0"/>
  </sheetViews>
  <sheetFormatPr baseColWidth="10" defaultColWidth="8.6640625" defaultRowHeight="16" x14ac:dyDescent="0.2"/>
  <cols>
    <col min="1" max="1" width="8.6640625" style="22"/>
    <col min="2" max="2" width="18.33203125" style="22" customWidth="1"/>
    <col min="3" max="3" width="25.5" style="22" customWidth="1"/>
    <col min="4" max="4" width="16.6640625" style="16" customWidth="1"/>
    <col min="5" max="5" width="15.6640625" style="16" customWidth="1"/>
    <col min="6" max="6" width="15.5" style="22" customWidth="1"/>
    <col min="7" max="16384" width="8.6640625" style="22"/>
  </cols>
  <sheetData>
    <row r="1" spans="1:7" x14ac:dyDescent="0.2">
      <c r="A1" s="3" t="s">
        <v>150</v>
      </c>
      <c r="B1" s="3"/>
    </row>
    <row r="2" spans="1:7" x14ac:dyDescent="0.2">
      <c r="A2" s="99" t="s">
        <v>138</v>
      </c>
    </row>
    <row r="3" spans="1:7" x14ac:dyDescent="0.2">
      <c r="A3" s="20"/>
      <c r="B3" s="195" t="s">
        <v>11</v>
      </c>
      <c r="C3" s="195"/>
      <c r="D3" s="195"/>
      <c r="E3" s="195"/>
      <c r="F3" s="195"/>
      <c r="G3" s="196" t="s">
        <v>17</v>
      </c>
    </row>
    <row r="4" spans="1:7" x14ac:dyDescent="0.2">
      <c r="A4" s="188" t="s">
        <v>1</v>
      </c>
      <c r="B4" s="197" t="s">
        <v>90</v>
      </c>
      <c r="C4" s="198"/>
      <c r="D4" s="198"/>
      <c r="E4" s="198"/>
      <c r="F4" s="199"/>
      <c r="G4" s="196"/>
    </row>
    <row r="5" spans="1:7" ht="32" x14ac:dyDescent="0.2">
      <c r="A5" s="189"/>
      <c r="B5" s="6" t="s">
        <v>54</v>
      </c>
      <c r="C5" s="6" t="s">
        <v>55</v>
      </c>
      <c r="D5" s="6" t="s">
        <v>56</v>
      </c>
      <c r="E5" s="6" t="s">
        <v>57</v>
      </c>
      <c r="F5" s="6" t="s">
        <v>58</v>
      </c>
      <c r="G5" s="196"/>
    </row>
    <row r="6" spans="1:7" s="33" customFormat="1" x14ac:dyDescent="0.2">
      <c r="A6" s="100" t="s">
        <v>116</v>
      </c>
      <c r="B6" s="100"/>
      <c r="C6" s="100"/>
      <c r="D6" s="100"/>
      <c r="E6" s="101"/>
      <c r="F6" s="100"/>
      <c r="G6" s="102"/>
    </row>
    <row r="7" spans="1:7" s="33" customFormat="1" x14ac:dyDescent="0.2">
      <c r="A7" s="100" t="s">
        <v>128</v>
      </c>
      <c r="B7" s="100"/>
      <c r="C7" s="100"/>
      <c r="D7" s="100"/>
      <c r="E7" s="101"/>
      <c r="F7" s="100"/>
      <c r="G7" s="102"/>
    </row>
    <row r="8" spans="1:7" s="33" customFormat="1" ht="112" x14ac:dyDescent="0.2">
      <c r="A8" s="100" t="s">
        <v>121</v>
      </c>
      <c r="B8" s="100" t="s">
        <v>133</v>
      </c>
      <c r="C8" s="100" t="s">
        <v>130</v>
      </c>
      <c r="D8" s="100" t="s">
        <v>129</v>
      </c>
      <c r="E8" s="101">
        <v>42415</v>
      </c>
      <c r="F8" s="105" t="s">
        <v>137</v>
      </c>
      <c r="G8" s="102"/>
    </row>
    <row r="9" spans="1:7" s="33" customFormat="1" x14ac:dyDescent="0.2">
      <c r="A9" s="100" t="s">
        <v>131</v>
      </c>
      <c r="B9" s="100"/>
      <c r="C9" s="100"/>
      <c r="D9" s="100"/>
      <c r="E9" s="100"/>
      <c r="F9" s="100"/>
      <c r="G9" s="102"/>
    </row>
    <row r="10" spans="1:7" s="33" customFormat="1" ht="128" x14ac:dyDescent="0.2">
      <c r="A10" s="100" t="s">
        <v>132</v>
      </c>
      <c r="B10" s="100" t="s">
        <v>134</v>
      </c>
      <c r="C10" s="100" t="s">
        <v>130</v>
      </c>
      <c r="D10" s="104" t="s">
        <v>135</v>
      </c>
      <c r="E10" s="101">
        <v>42421</v>
      </c>
      <c r="F10" s="105" t="s">
        <v>136</v>
      </c>
      <c r="G10" s="102"/>
    </row>
    <row r="11" spans="1:7" s="33" customFormat="1" x14ac:dyDescent="0.2">
      <c r="A11" s="31"/>
      <c r="B11" s="31"/>
      <c r="C11" s="31"/>
      <c r="D11" s="31"/>
      <c r="E11" s="31"/>
      <c r="F11" s="31"/>
      <c r="G11" s="76"/>
    </row>
    <row r="12" spans="1:7" s="33" customFormat="1" x14ac:dyDescent="0.2">
      <c r="A12" s="31"/>
      <c r="B12" s="31"/>
      <c r="C12" s="31"/>
      <c r="D12" s="31"/>
      <c r="E12" s="31"/>
      <c r="F12" s="31"/>
      <c r="G12" s="76"/>
    </row>
    <row r="13" spans="1:7" s="33" customFormat="1" x14ac:dyDescent="0.2">
      <c r="A13" s="31"/>
      <c r="B13" s="31"/>
      <c r="C13" s="31"/>
      <c r="D13" s="31"/>
      <c r="E13" s="31"/>
      <c r="F13" s="31"/>
      <c r="G13" s="76"/>
    </row>
    <row r="14" spans="1:7" s="33" customFormat="1" x14ac:dyDescent="0.2">
      <c r="A14" s="31"/>
      <c r="B14" s="31"/>
      <c r="C14" s="31"/>
      <c r="D14" s="31"/>
      <c r="E14" s="31"/>
      <c r="F14" s="31"/>
      <c r="G14" s="76"/>
    </row>
    <row r="15" spans="1:7" s="33" customFormat="1" x14ac:dyDescent="0.2">
      <c r="A15" s="31"/>
      <c r="B15" s="31"/>
      <c r="C15" s="31"/>
      <c r="D15" s="31"/>
      <c r="E15" s="31"/>
      <c r="F15" s="31"/>
      <c r="G15" s="76"/>
    </row>
    <row r="16" spans="1:7" s="33" customFormat="1" x14ac:dyDescent="0.2">
      <c r="A16" s="31"/>
      <c r="B16" s="31"/>
      <c r="C16" s="31"/>
      <c r="D16" s="31"/>
      <c r="E16" s="31"/>
      <c r="F16" s="31"/>
      <c r="G16" s="76"/>
    </row>
    <row r="17" spans="1:7" s="33" customFormat="1" x14ac:dyDescent="0.2">
      <c r="A17" s="31"/>
      <c r="B17" s="31"/>
      <c r="C17" s="31"/>
      <c r="D17" s="31"/>
      <c r="E17" s="31"/>
      <c r="F17" s="31"/>
      <c r="G17" s="76"/>
    </row>
    <row r="18" spans="1:7" s="33" customFormat="1" x14ac:dyDescent="0.2">
      <c r="A18" s="31"/>
      <c r="B18" s="31"/>
      <c r="C18" s="31"/>
      <c r="D18" s="31"/>
      <c r="E18" s="31"/>
      <c r="F18" s="31"/>
      <c r="G18" s="76"/>
    </row>
    <row r="19" spans="1:7" s="33" customFormat="1" x14ac:dyDescent="0.2">
      <c r="A19" s="31"/>
      <c r="B19" s="31"/>
      <c r="C19" s="31"/>
      <c r="D19" s="31"/>
      <c r="E19" s="31"/>
      <c r="F19" s="31"/>
      <c r="G19" s="76"/>
    </row>
    <row r="20" spans="1:7" s="33" customFormat="1" x14ac:dyDescent="0.2">
      <c r="A20" s="31"/>
      <c r="B20" s="31"/>
      <c r="C20" s="31"/>
      <c r="D20" s="31"/>
      <c r="E20" s="31"/>
      <c r="F20" s="31"/>
      <c r="G20" s="76"/>
    </row>
    <row r="21" spans="1:7" s="33" customFormat="1" x14ac:dyDescent="0.2">
      <c r="A21" s="31"/>
      <c r="B21" s="31"/>
      <c r="C21" s="31"/>
      <c r="D21" s="31"/>
      <c r="E21" s="31"/>
      <c r="F21" s="31"/>
      <c r="G21" s="76"/>
    </row>
    <row r="22" spans="1:7" s="33" customFormat="1" x14ac:dyDescent="0.2">
      <c r="A22" s="31"/>
      <c r="B22" s="31"/>
      <c r="C22" s="31"/>
      <c r="D22" s="31"/>
      <c r="E22" s="32"/>
      <c r="F22" s="31"/>
      <c r="G22" s="76"/>
    </row>
    <row r="23" spans="1:7" s="33" customFormat="1" x14ac:dyDescent="0.2">
      <c r="A23" s="31"/>
      <c r="B23" s="31"/>
      <c r="C23" s="31"/>
      <c r="D23" s="31"/>
      <c r="E23" s="32"/>
      <c r="F23" s="31"/>
      <c r="G23" s="76"/>
    </row>
    <row r="24" spans="1:7" x14ac:dyDescent="0.2">
      <c r="A24" s="200" t="s">
        <v>59</v>
      </c>
      <c r="B24" s="201"/>
      <c r="C24" s="201"/>
      <c r="D24" s="201"/>
      <c r="E24" s="201"/>
      <c r="F24" s="202"/>
      <c r="G24" s="85">
        <f>SUM(G6:G23)</f>
        <v>0</v>
      </c>
    </row>
    <row r="25" spans="1:7" s="33" customFormat="1" x14ac:dyDescent="0.2">
      <c r="A25" s="31"/>
      <c r="B25" s="31"/>
      <c r="C25" s="31"/>
      <c r="D25" s="31"/>
      <c r="E25" s="32"/>
      <c r="F25" s="31"/>
      <c r="G25" s="76"/>
    </row>
    <row r="26" spans="1:7" s="33" customFormat="1" x14ac:dyDescent="0.2">
      <c r="A26" s="31"/>
      <c r="B26" s="31"/>
      <c r="C26" s="31"/>
      <c r="D26" s="31"/>
      <c r="E26" s="32"/>
      <c r="F26" s="31"/>
      <c r="G26" s="76"/>
    </row>
    <row r="27" spans="1:7" s="33" customFormat="1" x14ac:dyDescent="0.2">
      <c r="A27" s="31"/>
      <c r="B27" s="31"/>
      <c r="C27" s="31"/>
      <c r="D27" s="31"/>
      <c r="E27" s="32"/>
      <c r="F27" s="31"/>
      <c r="G27" s="76"/>
    </row>
    <row r="28" spans="1:7" s="33" customFormat="1" x14ac:dyDescent="0.2">
      <c r="A28" s="31"/>
      <c r="B28" s="31"/>
      <c r="C28" s="31"/>
      <c r="D28" s="31"/>
      <c r="E28" s="32"/>
      <c r="F28" s="31"/>
      <c r="G28" s="76"/>
    </row>
    <row r="29" spans="1:7" s="33" customFormat="1" x14ac:dyDescent="0.2">
      <c r="A29" s="31"/>
      <c r="B29" s="31"/>
      <c r="C29" s="31"/>
      <c r="D29" s="31"/>
      <c r="E29" s="32"/>
      <c r="F29" s="31"/>
      <c r="G29" s="76"/>
    </row>
    <row r="30" spans="1:7" s="33" customFormat="1" x14ac:dyDescent="0.2">
      <c r="A30" s="31"/>
      <c r="B30" s="31"/>
      <c r="C30" s="31"/>
      <c r="D30" s="31"/>
      <c r="E30" s="32"/>
      <c r="F30" s="31"/>
      <c r="G30" s="76"/>
    </row>
    <row r="31" spans="1:7" s="33" customFormat="1" x14ac:dyDescent="0.2">
      <c r="A31" s="31"/>
      <c r="B31" s="31"/>
      <c r="C31" s="31"/>
      <c r="D31" s="31"/>
      <c r="E31" s="32"/>
      <c r="F31" s="31"/>
      <c r="G31" s="76"/>
    </row>
    <row r="32" spans="1:7" s="33" customFormat="1" x14ac:dyDescent="0.2">
      <c r="A32" s="31"/>
      <c r="B32" s="31"/>
      <c r="C32" s="31"/>
      <c r="D32" s="31"/>
      <c r="E32" s="32"/>
      <c r="F32" s="31"/>
      <c r="G32" s="76"/>
    </row>
    <row r="33" spans="1:7" s="33" customFormat="1" x14ac:dyDescent="0.2">
      <c r="A33" s="31"/>
      <c r="B33" s="31"/>
      <c r="C33" s="31"/>
      <c r="D33" s="31"/>
      <c r="E33" s="32"/>
      <c r="F33" s="31"/>
      <c r="G33" s="76"/>
    </row>
    <row r="34" spans="1:7" s="33" customFormat="1" x14ac:dyDescent="0.2">
      <c r="A34" s="31"/>
      <c r="B34" s="31"/>
      <c r="C34" s="31"/>
      <c r="D34" s="31"/>
      <c r="E34" s="32"/>
      <c r="F34" s="31"/>
      <c r="G34" s="76"/>
    </row>
    <row r="35" spans="1:7" s="33" customFormat="1" x14ac:dyDescent="0.2">
      <c r="A35" s="31"/>
      <c r="B35" s="31"/>
      <c r="C35" s="31"/>
      <c r="D35" s="31"/>
      <c r="E35" s="32"/>
      <c r="F35" s="31"/>
      <c r="G35" s="76"/>
    </row>
    <row r="36" spans="1:7" s="33" customFormat="1" x14ac:dyDescent="0.2">
      <c r="A36" s="31"/>
      <c r="B36" s="31"/>
      <c r="C36" s="31"/>
      <c r="D36" s="31"/>
      <c r="E36" s="32"/>
      <c r="F36" s="31"/>
      <c r="G36" s="76"/>
    </row>
    <row r="37" spans="1:7" s="33" customFormat="1" x14ac:dyDescent="0.2">
      <c r="A37" s="31"/>
      <c r="B37" s="31"/>
      <c r="C37" s="31"/>
      <c r="D37" s="31"/>
      <c r="E37" s="32"/>
      <c r="F37" s="31"/>
      <c r="G37" s="76"/>
    </row>
    <row r="38" spans="1:7" s="33" customFormat="1" x14ac:dyDescent="0.2">
      <c r="A38" s="31"/>
      <c r="B38" s="31"/>
      <c r="C38" s="31"/>
      <c r="D38" s="31"/>
      <c r="E38" s="32"/>
      <c r="F38" s="31"/>
      <c r="G38" s="76"/>
    </row>
    <row r="39" spans="1:7" s="33" customFormat="1" x14ac:dyDescent="0.2">
      <c r="A39" s="31"/>
      <c r="B39" s="31"/>
      <c r="C39" s="31"/>
      <c r="D39" s="31"/>
      <c r="E39" s="32"/>
      <c r="F39" s="31"/>
      <c r="G39" s="76"/>
    </row>
    <row r="40" spans="1:7" s="33" customFormat="1" x14ac:dyDescent="0.2">
      <c r="A40" s="31"/>
      <c r="B40" s="31"/>
      <c r="C40" s="31"/>
      <c r="D40" s="31"/>
      <c r="E40" s="32"/>
      <c r="F40" s="31"/>
      <c r="G40" s="76"/>
    </row>
    <row r="41" spans="1:7" s="33" customFormat="1" x14ac:dyDescent="0.2">
      <c r="A41" s="31"/>
      <c r="B41" s="31"/>
      <c r="C41" s="31"/>
      <c r="D41" s="31"/>
      <c r="E41" s="32"/>
      <c r="F41" s="31"/>
      <c r="G41" s="76"/>
    </row>
    <row r="42" spans="1:7" x14ac:dyDescent="0.2">
      <c r="A42" s="200" t="s">
        <v>59</v>
      </c>
      <c r="B42" s="201"/>
      <c r="C42" s="201"/>
      <c r="D42" s="201"/>
      <c r="E42" s="201"/>
      <c r="F42" s="202"/>
      <c r="G42" s="85">
        <f>SUM(G25:G41)</f>
        <v>0</v>
      </c>
    </row>
    <row r="43" spans="1:7" x14ac:dyDescent="0.2">
      <c r="A43" s="193" t="s">
        <v>68</v>
      </c>
      <c r="B43" s="193"/>
      <c r="C43" s="194"/>
      <c r="D43" s="20"/>
      <c r="E43" s="20"/>
      <c r="F43" s="20"/>
      <c r="G43" s="85">
        <f>G24+G42</f>
        <v>0</v>
      </c>
    </row>
  </sheetData>
  <sheetProtection formatCells="0" formatColumns="0" formatRows="0" insertColumns="0" insertRows="0" deleteColumns="0" deleteRows="0" selectLockedCells="1"/>
  <mergeCells count="7">
    <mergeCell ref="A43:C43"/>
    <mergeCell ref="B3:F3"/>
    <mergeCell ref="G3:G5"/>
    <mergeCell ref="A4:A5"/>
    <mergeCell ref="B4:F4"/>
    <mergeCell ref="A24:F24"/>
    <mergeCell ref="A42:F42"/>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6" tint="0.39997558519241921"/>
  </sheetPr>
  <dimension ref="A1:G42"/>
  <sheetViews>
    <sheetView workbookViewId="0">
      <selection activeCell="J13" sqref="J13"/>
    </sheetView>
  </sheetViews>
  <sheetFormatPr baseColWidth="10" defaultColWidth="8.6640625" defaultRowHeight="16" x14ac:dyDescent="0.2"/>
  <cols>
    <col min="1" max="1" width="8.6640625" style="22"/>
    <col min="2" max="2" width="18.33203125" style="22" customWidth="1"/>
    <col min="3" max="3" width="25.5" style="22" customWidth="1"/>
    <col min="4" max="4" width="16.6640625" style="16" customWidth="1"/>
    <col min="5" max="5" width="15.6640625" style="16" customWidth="1"/>
    <col min="6" max="6" width="15.5" style="22" customWidth="1"/>
    <col min="7" max="16384" width="8.6640625" style="22"/>
  </cols>
  <sheetData>
    <row r="1" spans="1:7" x14ac:dyDescent="0.2">
      <c r="A1" s="3" t="s">
        <v>100</v>
      </c>
      <c r="B1" s="3"/>
    </row>
    <row r="2" spans="1:7" x14ac:dyDescent="0.2">
      <c r="A2" s="99" t="s">
        <v>138</v>
      </c>
    </row>
    <row r="3" spans="1:7" x14ac:dyDescent="0.2">
      <c r="A3" s="20"/>
      <c r="B3" s="195" t="s">
        <v>11</v>
      </c>
      <c r="C3" s="195"/>
      <c r="D3" s="195"/>
      <c r="E3" s="195"/>
      <c r="F3" s="195"/>
      <c r="G3" s="196" t="s">
        <v>17</v>
      </c>
    </row>
    <row r="4" spans="1:7" x14ac:dyDescent="0.2">
      <c r="A4" s="188" t="s">
        <v>1</v>
      </c>
      <c r="B4" s="197" t="s">
        <v>90</v>
      </c>
      <c r="C4" s="198"/>
      <c r="D4" s="198"/>
      <c r="E4" s="198"/>
      <c r="F4" s="199"/>
      <c r="G4" s="196"/>
    </row>
    <row r="5" spans="1:7" ht="32" x14ac:dyDescent="0.2">
      <c r="A5" s="189"/>
      <c r="B5" s="6" t="s">
        <v>54</v>
      </c>
      <c r="C5" s="6" t="s">
        <v>55</v>
      </c>
      <c r="D5" s="6" t="s">
        <v>56</v>
      </c>
      <c r="E5" s="6" t="s">
        <v>57</v>
      </c>
      <c r="F5" s="6" t="s">
        <v>58</v>
      </c>
      <c r="G5" s="196"/>
    </row>
    <row r="6" spans="1:7" s="33" customFormat="1" x14ac:dyDescent="0.2">
      <c r="A6" s="31"/>
      <c r="B6" s="31"/>
      <c r="C6" s="31"/>
      <c r="D6" s="31"/>
      <c r="E6" s="32"/>
      <c r="F6" s="31"/>
      <c r="G6" s="76"/>
    </row>
    <row r="7" spans="1:7" s="33" customFormat="1" x14ac:dyDescent="0.2">
      <c r="A7" s="31"/>
      <c r="B7" s="31"/>
      <c r="C7" s="31"/>
      <c r="D7" s="31"/>
      <c r="E7" s="32"/>
      <c r="F7" s="31"/>
      <c r="G7" s="76"/>
    </row>
    <row r="8" spans="1:7" s="33" customFormat="1" x14ac:dyDescent="0.2">
      <c r="A8" s="31"/>
      <c r="B8" s="31"/>
      <c r="C8" s="31"/>
      <c r="D8" s="31"/>
      <c r="E8" s="32"/>
      <c r="F8" s="31"/>
      <c r="G8" s="76"/>
    </row>
    <row r="9" spans="1:7" s="33" customFormat="1" x14ac:dyDescent="0.2">
      <c r="A9" s="31"/>
      <c r="B9" s="31"/>
      <c r="C9" s="31"/>
      <c r="D9" s="31"/>
      <c r="E9" s="32"/>
      <c r="F9" s="31"/>
      <c r="G9" s="76"/>
    </row>
    <row r="10" spans="1:7" s="33" customFormat="1" x14ac:dyDescent="0.2">
      <c r="A10" s="31"/>
      <c r="B10" s="31"/>
      <c r="C10" s="31"/>
      <c r="D10" s="31"/>
      <c r="E10" s="32"/>
      <c r="F10" s="31"/>
      <c r="G10" s="76"/>
    </row>
    <row r="11" spans="1:7" s="33" customFormat="1" x14ac:dyDescent="0.2">
      <c r="A11" s="31"/>
      <c r="B11" s="31"/>
      <c r="C11" s="31"/>
      <c r="D11" s="31"/>
      <c r="E11" s="32"/>
      <c r="F11" s="31"/>
      <c r="G11" s="76"/>
    </row>
    <row r="12" spans="1:7" s="33" customFormat="1" x14ac:dyDescent="0.2">
      <c r="A12" s="31"/>
      <c r="B12" s="31"/>
      <c r="C12" s="31"/>
      <c r="D12" s="31"/>
      <c r="E12" s="32"/>
      <c r="F12" s="31"/>
      <c r="G12" s="76"/>
    </row>
    <row r="13" spans="1:7" s="33" customFormat="1" x14ac:dyDescent="0.2">
      <c r="A13" s="31"/>
      <c r="B13" s="31"/>
      <c r="C13" s="31"/>
      <c r="D13" s="31"/>
      <c r="E13" s="32"/>
      <c r="F13" s="31"/>
      <c r="G13" s="76"/>
    </row>
    <row r="14" spans="1:7" s="33" customFormat="1" x14ac:dyDescent="0.2">
      <c r="A14" s="31"/>
      <c r="B14" s="31"/>
      <c r="C14" s="31"/>
      <c r="D14" s="31"/>
      <c r="E14" s="32"/>
      <c r="F14" s="31"/>
      <c r="G14" s="76"/>
    </row>
    <row r="15" spans="1:7" s="33" customFormat="1" x14ac:dyDescent="0.2">
      <c r="A15" s="31"/>
      <c r="B15" s="31"/>
      <c r="C15" s="31"/>
      <c r="D15" s="31"/>
      <c r="E15" s="32"/>
      <c r="F15" s="31"/>
      <c r="G15" s="76"/>
    </row>
    <row r="16" spans="1:7" s="33" customFormat="1" x14ac:dyDescent="0.2">
      <c r="A16" s="31"/>
      <c r="B16" s="31"/>
      <c r="C16" s="31"/>
      <c r="D16" s="31"/>
      <c r="E16" s="32"/>
      <c r="F16" s="31"/>
      <c r="G16" s="76"/>
    </row>
    <row r="17" spans="1:7" s="33" customFormat="1" x14ac:dyDescent="0.2">
      <c r="A17" s="31"/>
      <c r="B17" s="31"/>
      <c r="C17" s="31"/>
      <c r="D17" s="31"/>
      <c r="E17" s="32"/>
      <c r="F17" s="31"/>
      <c r="G17" s="76"/>
    </row>
    <row r="18" spans="1:7" s="33" customFormat="1" x14ac:dyDescent="0.2">
      <c r="A18" s="31"/>
      <c r="B18" s="31"/>
      <c r="C18" s="31"/>
      <c r="D18" s="31"/>
      <c r="E18" s="32"/>
      <c r="F18" s="31"/>
      <c r="G18" s="76"/>
    </row>
    <row r="19" spans="1:7" s="33" customFormat="1" x14ac:dyDescent="0.2">
      <c r="A19" s="31"/>
      <c r="B19" s="31"/>
      <c r="C19" s="31"/>
      <c r="D19" s="31"/>
      <c r="E19" s="32"/>
      <c r="F19" s="31"/>
      <c r="G19" s="76"/>
    </row>
    <row r="20" spans="1:7" s="33" customFormat="1" x14ac:dyDescent="0.2">
      <c r="A20" s="31"/>
      <c r="B20" s="31"/>
      <c r="C20" s="31"/>
      <c r="D20" s="31"/>
      <c r="E20" s="32"/>
      <c r="F20" s="31"/>
      <c r="G20" s="76"/>
    </row>
    <row r="21" spans="1:7" s="33" customFormat="1" x14ac:dyDescent="0.2">
      <c r="A21" s="31"/>
      <c r="B21" s="31"/>
      <c r="C21" s="31"/>
      <c r="D21" s="31"/>
      <c r="E21" s="32"/>
      <c r="F21" s="31"/>
      <c r="G21" s="76"/>
    </row>
    <row r="22" spans="1:7" s="33" customFormat="1" x14ac:dyDescent="0.2">
      <c r="A22" s="31"/>
      <c r="B22" s="31"/>
      <c r="C22" s="31"/>
      <c r="D22" s="31"/>
      <c r="E22" s="32"/>
      <c r="F22" s="31"/>
      <c r="G22" s="76"/>
    </row>
    <row r="23" spans="1:7" x14ac:dyDescent="0.2">
      <c r="A23" s="200" t="s">
        <v>59</v>
      </c>
      <c r="B23" s="201"/>
      <c r="C23" s="201"/>
      <c r="D23" s="201"/>
      <c r="E23" s="201"/>
      <c r="F23" s="202"/>
      <c r="G23" s="85">
        <f>SUM(G6:G22)</f>
        <v>0</v>
      </c>
    </row>
    <row r="24" spans="1:7" s="33" customFormat="1" x14ac:dyDescent="0.2">
      <c r="A24" s="31"/>
      <c r="B24" s="31"/>
      <c r="C24" s="31"/>
      <c r="D24" s="31"/>
      <c r="E24" s="32"/>
      <c r="F24" s="31"/>
      <c r="G24" s="76"/>
    </row>
    <row r="25" spans="1:7" s="33" customFormat="1" x14ac:dyDescent="0.2">
      <c r="A25" s="31"/>
      <c r="B25" s="31"/>
      <c r="C25" s="31"/>
      <c r="D25" s="31"/>
      <c r="E25" s="32"/>
      <c r="F25" s="31"/>
      <c r="G25" s="76"/>
    </row>
    <row r="26" spans="1:7" s="33" customFormat="1" x14ac:dyDescent="0.2">
      <c r="A26" s="31"/>
      <c r="B26" s="31"/>
      <c r="C26" s="31"/>
      <c r="D26" s="31"/>
      <c r="E26" s="32"/>
      <c r="F26" s="31"/>
      <c r="G26" s="76"/>
    </row>
    <row r="27" spans="1:7" s="33" customFormat="1" x14ac:dyDescent="0.2">
      <c r="A27" s="31"/>
      <c r="B27" s="31"/>
      <c r="C27" s="31"/>
      <c r="D27" s="31"/>
      <c r="E27" s="32"/>
      <c r="F27" s="31"/>
      <c r="G27" s="76"/>
    </row>
    <row r="28" spans="1:7" s="33" customFormat="1" x14ac:dyDescent="0.2">
      <c r="A28" s="31"/>
      <c r="B28" s="31"/>
      <c r="C28" s="31"/>
      <c r="D28" s="31"/>
      <c r="E28" s="32"/>
      <c r="F28" s="31"/>
      <c r="G28" s="76"/>
    </row>
    <row r="29" spans="1:7" s="33" customFormat="1" x14ac:dyDescent="0.2">
      <c r="A29" s="31"/>
      <c r="B29" s="31"/>
      <c r="C29" s="31"/>
      <c r="D29" s="31"/>
      <c r="E29" s="32"/>
      <c r="F29" s="31"/>
      <c r="G29" s="76"/>
    </row>
    <row r="30" spans="1:7" s="33" customFormat="1" x14ac:dyDescent="0.2">
      <c r="A30" s="31"/>
      <c r="B30" s="31"/>
      <c r="C30" s="31"/>
      <c r="D30" s="31"/>
      <c r="E30" s="32"/>
      <c r="F30" s="31"/>
      <c r="G30" s="76"/>
    </row>
    <row r="31" spans="1:7" s="33" customFormat="1" x14ac:dyDescent="0.2">
      <c r="A31" s="31"/>
      <c r="B31" s="31"/>
      <c r="C31" s="31"/>
      <c r="D31" s="31"/>
      <c r="E31" s="32"/>
      <c r="F31" s="31"/>
      <c r="G31" s="76"/>
    </row>
    <row r="32" spans="1:7" s="33" customFormat="1" x14ac:dyDescent="0.2">
      <c r="A32" s="31"/>
      <c r="B32" s="31"/>
      <c r="C32" s="31"/>
      <c r="D32" s="31"/>
      <c r="E32" s="32"/>
      <c r="F32" s="31"/>
      <c r="G32" s="76"/>
    </row>
    <row r="33" spans="1:7" s="33" customFormat="1" x14ac:dyDescent="0.2">
      <c r="A33" s="31"/>
      <c r="B33" s="31"/>
      <c r="C33" s="31"/>
      <c r="D33" s="31"/>
      <c r="E33" s="32"/>
      <c r="F33" s="31"/>
      <c r="G33" s="76"/>
    </row>
    <row r="34" spans="1:7" s="33" customFormat="1" x14ac:dyDescent="0.2">
      <c r="A34" s="31"/>
      <c r="B34" s="31"/>
      <c r="C34" s="31"/>
      <c r="D34" s="31"/>
      <c r="E34" s="32"/>
      <c r="F34" s="31"/>
      <c r="G34" s="76"/>
    </row>
    <row r="35" spans="1:7" s="33" customFormat="1" x14ac:dyDescent="0.2">
      <c r="A35" s="31"/>
      <c r="B35" s="31"/>
      <c r="C35" s="31"/>
      <c r="D35" s="31"/>
      <c r="E35" s="32"/>
      <c r="F35" s="31"/>
      <c r="G35" s="76"/>
    </row>
    <row r="36" spans="1:7" s="33" customFormat="1" x14ac:dyDescent="0.2">
      <c r="A36" s="31"/>
      <c r="B36" s="31"/>
      <c r="C36" s="31"/>
      <c r="D36" s="31"/>
      <c r="E36" s="32"/>
      <c r="F36" s="31"/>
      <c r="G36" s="76"/>
    </row>
    <row r="37" spans="1:7" s="33" customFormat="1" x14ac:dyDescent="0.2">
      <c r="A37" s="31"/>
      <c r="B37" s="31"/>
      <c r="C37" s="31"/>
      <c r="D37" s="31"/>
      <c r="E37" s="32"/>
      <c r="F37" s="31"/>
      <c r="G37" s="76"/>
    </row>
    <row r="38" spans="1:7" s="33" customFormat="1" x14ac:dyDescent="0.2">
      <c r="A38" s="31"/>
      <c r="B38" s="31"/>
      <c r="C38" s="31"/>
      <c r="D38" s="31"/>
      <c r="E38" s="32"/>
      <c r="F38" s="31"/>
      <c r="G38" s="76"/>
    </row>
    <row r="39" spans="1:7" s="33" customFormat="1" x14ac:dyDescent="0.2">
      <c r="A39" s="31"/>
      <c r="B39" s="31"/>
      <c r="C39" s="31"/>
      <c r="D39" s="31"/>
      <c r="E39" s="32"/>
      <c r="F39" s="31"/>
      <c r="G39" s="76"/>
    </row>
    <row r="40" spans="1:7" s="33" customFormat="1" x14ac:dyDescent="0.2">
      <c r="A40" s="31"/>
      <c r="B40" s="31"/>
      <c r="C40" s="31"/>
      <c r="D40" s="31"/>
      <c r="E40" s="32"/>
      <c r="F40" s="31"/>
      <c r="G40" s="76"/>
    </row>
    <row r="41" spans="1:7" x14ac:dyDescent="0.2">
      <c r="A41" s="200" t="s">
        <v>59</v>
      </c>
      <c r="B41" s="201"/>
      <c r="C41" s="201"/>
      <c r="D41" s="201"/>
      <c r="E41" s="201"/>
      <c r="F41" s="202"/>
      <c r="G41" s="85">
        <f>SUM(G24:G40)</f>
        <v>0</v>
      </c>
    </row>
    <row r="42" spans="1:7" x14ac:dyDescent="0.2">
      <c r="A42" s="193" t="s">
        <v>102</v>
      </c>
      <c r="B42" s="193"/>
      <c r="C42" s="194"/>
      <c r="D42" s="20"/>
      <c r="E42" s="20"/>
      <c r="F42" s="20"/>
      <c r="G42" s="85">
        <f>G23+G41</f>
        <v>0</v>
      </c>
    </row>
  </sheetData>
  <sheetProtection formatCells="0" formatColumns="0" formatRows="0" insertColumns="0" insertRows="0" deleteColumns="0" deleteRows="0" selectLockedCells="1"/>
  <mergeCells count="7">
    <mergeCell ref="A42:C42"/>
    <mergeCell ref="B3:F3"/>
    <mergeCell ref="G3:G5"/>
    <mergeCell ref="A4:A5"/>
    <mergeCell ref="B4:F4"/>
    <mergeCell ref="A23:F23"/>
    <mergeCell ref="A41:F4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10</vt:i4>
      </vt:variant>
    </vt:vector>
  </HeadingPairs>
  <TitlesOfParts>
    <vt:vector size="10" baseType="lpstr">
      <vt:lpstr>A. Eelarve</vt:lpstr>
      <vt:lpstr>B. Maksetaotlus</vt:lpstr>
      <vt:lpstr>C. KULUARUANDE KOOND</vt:lpstr>
      <vt:lpstr>C1. Tööjõukulud</vt:lpstr>
      <vt:lpstr>C2. Sõidu- ja lähetuskulud</vt:lpstr>
      <vt:lpstr>C3. Seadmed, kinnisvara</vt:lpstr>
      <vt:lpstr> C4. EL avalikustamise kulud</vt:lpstr>
      <vt:lpstr> C5. Sihtrühmaga seotud kulud</vt:lpstr>
      <vt:lpstr>C6. Muud otsesed kulud</vt:lpstr>
      <vt:lpstr>Nähtamatu leht</vt:lpstr>
    </vt:vector>
  </TitlesOfParts>
  <Company>SMIT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Aigi Kasvand</dc:creator>
  <cp:lastModifiedBy>Eero Janson</cp:lastModifiedBy>
  <dcterms:created xsi:type="dcterms:W3CDTF">2014-06-17T10:19:13Z</dcterms:created>
  <dcterms:modified xsi:type="dcterms:W3CDTF">2019-01-14T16:24:43Z</dcterms:modified>
</cp:coreProperties>
</file>